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4_8.22.19\"/>
    </mc:Choice>
  </mc:AlternateContent>
  <bookViews>
    <workbookView xWindow="0" yWindow="0" windowWidth="28800" windowHeight="14235" tabRatio="722" activeTab="9"/>
  </bookViews>
  <sheets>
    <sheet name="Criteria" sheetId="14" r:id="rId1"/>
    <sheet name="Evaluator 2" sheetId="5" r:id="rId2"/>
    <sheet name="Evaluator 1" sheetId="2" r:id="rId3"/>
    <sheet name="Evaluator 3" sheetId="3" r:id="rId4"/>
    <sheet name="Evaluator 4" sheetId="10" r:id="rId5"/>
    <sheet name="Evaluator 5" sheetId="9" r:id="rId6"/>
    <sheet name="Evaluator 6" sheetId="11" r:id="rId7"/>
    <sheet name="Evaluator 7" sheetId="12" r:id="rId8"/>
    <sheet name="HUB" sheetId="13" r:id="rId9"/>
    <sheet name="Summary" sheetId="1"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Q15" i="14" l="1"/>
  <c r="P15" i="14"/>
  <c r="M15" i="14"/>
  <c r="J15" i="14"/>
  <c r="G15" i="14"/>
  <c r="D15" i="14"/>
  <c r="P14" i="14"/>
  <c r="M14" i="14"/>
  <c r="Q14" i="14" s="1"/>
  <c r="J14" i="14"/>
  <c r="G14" i="14"/>
  <c r="D14" i="14"/>
  <c r="P13" i="14"/>
  <c r="M13" i="14"/>
  <c r="J13" i="14"/>
  <c r="G13" i="14"/>
  <c r="Q13" i="14" s="1"/>
  <c r="D13" i="14"/>
  <c r="P7" i="1" l="1"/>
  <c r="G8" i="1"/>
  <c r="H8" i="1"/>
  <c r="B9" i="1"/>
  <c r="G7" i="1"/>
  <c r="B7" i="1"/>
  <c r="J6" i="13"/>
  <c r="I6" i="13"/>
  <c r="J5" i="13"/>
  <c r="I5" i="13"/>
  <c r="J4" i="13"/>
  <c r="I4" i="13"/>
  <c r="I6" i="12"/>
  <c r="H9" i="1" s="1"/>
  <c r="H6" i="12"/>
  <c r="J6" i="12" s="1"/>
  <c r="Q9" i="1" s="1"/>
  <c r="I5" i="12"/>
  <c r="H5" i="12"/>
  <c r="J5" i="12" s="1"/>
  <c r="Q8" i="1" s="1"/>
  <c r="I4" i="12"/>
  <c r="H7" i="1" s="1"/>
  <c r="H4" i="12"/>
  <c r="J4" i="12" s="1"/>
  <c r="Q7" i="1" s="1"/>
  <c r="I6" i="11"/>
  <c r="G9" i="1" s="1"/>
  <c r="H6" i="11"/>
  <c r="J6" i="11" s="1"/>
  <c r="P9" i="1" s="1"/>
  <c r="I5" i="11"/>
  <c r="H5" i="11"/>
  <c r="J5" i="11" s="1"/>
  <c r="P8" i="1" s="1"/>
  <c r="J4" i="11"/>
  <c r="I4" i="11"/>
  <c r="H4" i="11"/>
  <c r="I6" i="9"/>
  <c r="F9" i="1" s="1"/>
  <c r="H6" i="9"/>
  <c r="J6" i="9" s="1"/>
  <c r="O9" i="1" s="1"/>
  <c r="I5" i="9"/>
  <c r="F8" i="1" s="1"/>
  <c r="H5" i="9"/>
  <c r="J5" i="9" s="1"/>
  <c r="O8" i="1" s="1"/>
  <c r="J4" i="9"/>
  <c r="O7" i="1" s="1"/>
  <c r="I4" i="9"/>
  <c r="F7" i="1" s="1"/>
  <c r="H4" i="9"/>
  <c r="I6" i="10"/>
  <c r="E9" i="1" s="1"/>
  <c r="H6" i="10"/>
  <c r="J6" i="10" s="1"/>
  <c r="N9" i="1" s="1"/>
  <c r="I5" i="10"/>
  <c r="E8" i="1" s="1"/>
  <c r="H5" i="10"/>
  <c r="J5" i="10" s="1"/>
  <c r="N8" i="1" s="1"/>
  <c r="I4" i="10"/>
  <c r="E7" i="1" s="1"/>
  <c r="H4" i="10"/>
  <c r="J4" i="10" s="1"/>
  <c r="N7" i="1" s="1"/>
  <c r="H6" i="3"/>
  <c r="H5" i="3"/>
  <c r="H4" i="3"/>
  <c r="I6" i="5"/>
  <c r="C9" i="1" s="1"/>
  <c r="H6" i="5"/>
  <c r="J6" i="5" s="1"/>
  <c r="L9" i="1" s="1"/>
  <c r="I5" i="5"/>
  <c r="C8" i="1" s="1"/>
  <c r="H5" i="5"/>
  <c r="J5" i="5" s="1"/>
  <c r="L8" i="1" s="1"/>
  <c r="J4" i="5"/>
  <c r="L7" i="1" s="1"/>
  <c r="I4" i="5"/>
  <c r="C7" i="1" s="1"/>
  <c r="H4" i="5"/>
  <c r="I5" i="2"/>
  <c r="B8" i="1" s="1"/>
  <c r="I6" i="2"/>
  <c r="I4" i="2"/>
  <c r="H5" i="2"/>
  <c r="H6" i="2"/>
  <c r="H4" i="2"/>
  <c r="Y6" i="1" l="1"/>
  <c r="Z6" i="1"/>
  <c r="J4" i="2"/>
  <c r="K7" i="1" s="1"/>
  <c r="J5" i="2"/>
  <c r="K8" i="1" s="1"/>
  <c r="J6" i="2"/>
  <c r="K9" i="1" s="1"/>
  <c r="U9" i="1" l="1"/>
  <c r="Z9" i="1"/>
  <c r="U7" i="1"/>
  <c r="Z7" i="1"/>
  <c r="W7" i="1"/>
  <c r="Z8" i="1"/>
  <c r="Y8" i="1"/>
  <c r="W8" i="1"/>
  <c r="U8" i="1"/>
  <c r="X8" i="1"/>
  <c r="Y9" i="1"/>
  <c r="Y7" i="1"/>
  <c r="X9" i="1"/>
  <c r="X7" i="1"/>
  <c r="W9" i="1"/>
  <c r="T7" i="1"/>
  <c r="T9" i="1"/>
  <c r="T8" i="1"/>
  <c r="U6" i="1" l="1"/>
  <c r="V6" i="1"/>
  <c r="W6" i="1"/>
  <c r="X6" i="1"/>
  <c r="T6" i="1"/>
  <c r="A7" i="1" l="1"/>
  <c r="A8" i="1"/>
  <c r="A9" i="1"/>
  <c r="I5" i="3" l="1"/>
  <c r="D8" i="1" s="1"/>
  <c r="I8" i="1" s="1"/>
  <c r="J5" i="3"/>
  <c r="M8" i="1" s="1"/>
  <c r="R8" i="1" s="1"/>
  <c r="I4" i="3"/>
  <c r="D7" i="1" s="1"/>
  <c r="I7" i="1" s="1"/>
  <c r="J4" i="3"/>
  <c r="M7" i="1" s="1"/>
  <c r="R7" i="1" l="1"/>
  <c r="J6" i="3" l="1"/>
  <c r="M9" i="1" s="1"/>
  <c r="I6" i="3"/>
  <c r="D9" i="1" s="1"/>
  <c r="I9" i="1" s="1"/>
  <c r="R9" i="1" l="1"/>
  <c r="V8" i="1"/>
  <c r="AA8" i="1" s="1"/>
  <c r="V7" i="1"/>
  <c r="AA7" i="1" s="1"/>
  <c r="V9" i="1"/>
  <c r="AA9" i="1" s="1"/>
  <c r="AB8" i="1" l="1"/>
  <c r="AB9" i="1"/>
  <c r="AB7" i="1"/>
</calcChain>
</file>

<file path=xl/sharedStrings.xml><?xml version="1.0" encoding="utf-8"?>
<sst xmlns="http://schemas.openxmlformats.org/spreadsheetml/2006/main" count="138" uniqueCount="43">
  <si>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</si>
  <si>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</si>
  <si>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</si>
  <si>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</si>
  <si>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</si>
  <si>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</si>
  <si>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</si>
  <si>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</si>
  <si>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</si>
  <si>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</si>
  <si>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</si>
  <si>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</si>
  <si>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</si>
  <si>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</si>
  <si>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</si>
  <si>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</si>
  <si>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Avg of comm rank per vendor</t>
  </si>
  <si>
    <t>Total</t>
  </si>
  <si>
    <t>Evaluator 6</t>
  </si>
  <si>
    <t>Evaluator 7</t>
  </si>
  <si>
    <t>Total with HUB</t>
  </si>
  <si>
    <t>Kirksey + SmithGroup</t>
  </si>
  <si>
    <t>Perkins Will</t>
  </si>
  <si>
    <t>Shepley Bulfinch</t>
  </si>
  <si>
    <t xml:space="preserve">SHORTLIST: RFQ730-19177 A/E UH New Law Center </t>
  </si>
  <si>
    <t xml:space="preserve">University of Houston Evaluation Matrix         
</t>
  </si>
  <si>
    <t>SHORTLIST: RFQ730-19177  A/E UH New Law Center</t>
  </si>
  <si>
    <t>Name</t>
  </si>
  <si>
    <t>Evaluation Due Date</t>
  </si>
  <si>
    <t>8/9/19 @ 5 PM</t>
  </si>
  <si>
    <t xml:space="preserve"> Criteria 1</t>
  </si>
  <si>
    <t xml:space="preserve"> Criteria 2</t>
  </si>
  <si>
    <t xml:space="preserve"> Criteria 3</t>
  </si>
  <si>
    <t xml:space="preserve"> Criteria 4</t>
  </si>
  <si>
    <t xml:space="preserve"> Criteria 5</t>
  </si>
  <si>
    <t>Question 2-3: Relevant Team and Individual Experience and Capabilities</t>
  </si>
  <si>
    <t>Question 4-6: Design</t>
  </si>
  <si>
    <t>Question 7-8: Programming</t>
  </si>
  <si>
    <t>Question 9-10: Challenges</t>
  </si>
  <si>
    <t>Question 11: Past HUB/MBE/WBE Goal Attainment and Quality of Procedures for UHS HUB Goal Attainment on this Project
**ONLY HUB WILL EVALUATE**</t>
  </si>
  <si>
    <t>Points (1-5)</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</si>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</sst>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sz val="9"/>
      <name val="Arial"/>
      <family val="2"/>
    </font>
    <font>
      <sz val="9"/>
      <color rgb="FFFF0000"/>
      <name val="Arial"/>
      <family val="2"/>
    </font>
    <font>
      <b/>
      <sz val="8"/>
      <name val="Arial"/>
      <family val="2"/>
    </font>
    <font>
      <b/>
      <sz val="10"/>
      <color theme="1"/>
      <name val="Calibri"/>
      <family val="2"/>
      <scheme val="minor"/>
    </font>
    <font>
      <sz val="10"/>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26">
    <xf numFmtId="0" fontId="0" fillId="0" borderId="0"/>
    <xf numFmtId="44" fontId="26" fillId="0" borderId="0" applyFont="0" applyFill="0" applyBorder="0" applyAlignment="0" applyProtection="0"/>
    <xf numFmtId="0" fontId="26" fillId="0" borderId="0"/>
    <xf numFmtId="0" fontId="23" fillId="0" borderId="0"/>
    <xf numFmtId="0" fontId="23" fillId="0" borderId="0"/>
    <xf numFmtId="0" fontId="26" fillId="2" borderId="1" applyNumberFormat="0" applyFont="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27" fillId="2" borderId="1" applyNumberFormat="0" applyFont="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2"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6" fillId="0" borderId="0"/>
    <xf numFmtId="0" fontId="26" fillId="2" borderId="1" applyNumberFormat="0" applyFont="0" applyAlignment="0" applyProtection="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26" fillId="0" borderId="0"/>
    <xf numFmtId="0" fontId="26" fillId="2" borderId="1" applyNumberFormat="0" applyFont="0" applyAlignment="0" applyProtection="0"/>
    <xf numFmtId="0" fontId="14" fillId="0" borderId="0"/>
    <xf numFmtId="0" fontId="13" fillId="0" borderId="0"/>
    <xf numFmtId="0" fontId="13" fillId="0" borderId="0"/>
    <xf numFmtId="0" fontId="12" fillId="0" borderId="0"/>
    <xf numFmtId="0" fontId="12" fillId="0" borderId="0"/>
    <xf numFmtId="0" fontId="11" fillId="0" borderId="0"/>
    <xf numFmtId="43" fontId="26" fillId="0" borderId="0" applyFont="0" applyFill="0" applyBorder="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53" fillId="26" borderId="0" applyNumberFormat="0" applyBorder="0" applyAlignment="0" applyProtection="0"/>
    <xf numFmtId="0" fontId="2" fillId="0" borderId="0"/>
    <xf numFmtId="0" fontId="2" fillId="0" borderId="0"/>
    <xf numFmtId="0" fontId="1" fillId="0" borderId="0"/>
  </cellStyleXfs>
  <cellXfs count="84">
    <xf numFmtId="0" fontId="0" fillId="0" borderId="0" xfId="0"/>
    <xf numFmtId="0" fontId="0" fillId="0" borderId="0" xfId="0" applyBorder="1"/>
    <xf numFmtId="0" fontId="24" fillId="0" borderId="0" xfId="0" applyFont="1" applyBorder="1" applyAlignment="1"/>
    <xf numFmtId="0" fontId="0" fillId="0" borderId="0" xfId="0" applyBorder="1"/>
    <xf numFmtId="0" fontId="24" fillId="0" borderId="0" xfId="0" applyFont="1" applyBorder="1" applyAlignment="1"/>
    <xf numFmtId="0" fontId="0" fillId="0" borderId="0" xfId="0"/>
    <xf numFmtId="0" fontId="26" fillId="0" borderId="0" xfId="0" applyFont="1"/>
    <xf numFmtId="0" fontId="0" fillId="0" borderId="0" xfId="0"/>
    <xf numFmtId="0" fontId="24" fillId="0" borderId="0" xfId="0" applyFont="1" applyBorder="1" applyAlignment="1">
      <alignment horizontal="left"/>
    </xf>
    <xf numFmtId="0" fontId="46" fillId="0" borderId="0" xfId="0" applyFont="1" applyBorder="1" applyAlignment="1">
      <alignment horizontal="left"/>
    </xf>
    <xf numFmtId="0" fontId="46" fillId="25" borderId="0" xfId="0" applyFont="1" applyFill="1" applyAlignment="1"/>
    <xf numFmtId="0" fontId="47" fillId="25" borderId="0" xfId="0" applyFont="1" applyFill="1"/>
    <xf numFmtId="0" fontId="24" fillId="25" borderId="0" xfId="0" applyFont="1" applyFill="1" applyAlignment="1"/>
    <xf numFmtId="0" fontId="25" fillId="25" borderId="0" xfId="0" applyFont="1" applyFill="1"/>
    <xf numFmtId="0" fontId="47" fillId="25" borderId="0" xfId="0" applyFont="1" applyFill="1" applyBorder="1"/>
    <xf numFmtId="0" fontId="25" fillId="25" borderId="0" xfId="0" applyFont="1" applyFill="1" applyBorder="1"/>
    <xf numFmtId="0" fontId="24" fillId="25" borderId="0" xfId="0" applyFont="1" applyFill="1"/>
    <xf numFmtId="0" fontId="24" fillId="25" borderId="0" xfId="0" applyFont="1" applyFill="1" applyBorder="1" applyAlignment="1">
      <alignment horizontal="left" vertical="center"/>
    </xf>
    <xf numFmtId="0" fontId="24" fillId="25" borderId="0" xfId="0" applyFont="1" applyFill="1" applyBorder="1" applyAlignment="1">
      <alignment horizontal="right" textRotation="90" wrapText="1"/>
    </xf>
    <xf numFmtId="0" fontId="24" fillId="25" borderId="0" xfId="0" applyFont="1" applyFill="1" applyAlignment="1">
      <alignment horizontal="center" vertical="center"/>
    </xf>
    <xf numFmtId="4" fontId="25" fillId="25" borderId="11" xfId="0" applyNumberFormat="1" applyFont="1" applyFill="1" applyBorder="1" applyAlignment="1">
      <alignment horizontal="right"/>
    </xf>
    <xf numFmtId="0" fontId="25" fillId="25" borderId="11" xfId="0" applyFont="1" applyFill="1" applyBorder="1" applyAlignment="1">
      <alignment horizontal="right"/>
    </xf>
    <xf numFmtId="0" fontId="25" fillId="25" borderId="11" xfId="0" applyFont="1" applyFill="1" applyBorder="1" applyAlignment="1">
      <alignment horizontal="left"/>
    </xf>
    <xf numFmtId="0" fontId="48" fillId="25" borderId="0" xfId="0" applyFont="1" applyFill="1"/>
    <xf numFmtId="0" fontId="50" fillId="0" borderId="10" xfId="100" applyFont="1" applyBorder="1" applyAlignment="1">
      <alignment horizontal="right"/>
    </xf>
    <xf numFmtId="0" fontId="50" fillId="0" borderId="10" xfId="100" applyFont="1" applyBorder="1" applyAlignment="1">
      <alignment horizontal="right"/>
    </xf>
    <xf numFmtId="0" fontId="52" fillId="0" borderId="10" xfId="100" applyFont="1" applyFill="1" applyBorder="1" applyAlignment="1">
      <alignment horizontal="right"/>
    </xf>
    <xf numFmtId="0" fontId="45" fillId="24" borderId="14" xfId="0" applyFont="1" applyFill="1" applyBorder="1" applyAlignment="1">
      <alignment horizontal="right" textRotation="90" wrapText="1"/>
    </xf>
    <xf numFmtId="0" fontId="46" fillId="25" borderId="0" xfId="0" applyFont="1" applyFill="1" applyAlignment="1">
      <alignment horizontal="right"/>
    </xf>
    <xf numFmtId="0" fontId="47" fillId="25" borderId="0" xfId="0" applyFont="1" applyFill="1" applyAlignment="1">
      <alignment horizontal="right"/>
    </xf>
    <xf numFmtId="0" fontId="25" fillId="25" borderId="12" xfId="0" applyFont="1" applyFill="1" applyBorder="1"/>
    <xf numFmtId="0" fontId="25" fillId="25" borderId="12" xfId="0" applyFont="1" applyFill="1" applyBorder="1" applyAlignment="1">
      <alignment horizontal="right"/>
    </xf>
    <xf numFmtId="0" fontId="24" fillId="25" borderId="14" xfId="0" applyFont="1" applyFill="1" applyBorder="1" applyAlignment="1">
      <alignment horizontal="right" textRotation="90" wrapText="1"/>
    </xf>
    <xf numFmtId="4" fontId="25" fillId="25" borderId="13" xfId="0" applyNumberFormat="1" applyFont="1" applyFill="1" applyBorder="1" applyAlignment="1">
      <alignment horizontal="right"/>
    </xf>
    <xf numFmtId="0" fontId="25" fillId="25" borderId="13" xfId="0" applyFont="1" applyFill="1" applyBorder="1" applyAlignment="1">
      <alignment horizontal="right"/>
    </xf>
    <xf numFmtId="2" fontId="51" fillId="0" borderId="0" xfId="0" applyNumberFormat="1" applyFont="1"/>
    <xf numFmtId="2" fontId="25" fillId="25" borderId="11" xfId="0" applyNumberFormat="1" applyFont="1" applyFill="1" applyBorder="1"/>
    <xf numFmtId="0" fontId="26" fillId="0" borderId="0" xfId="98" applyFont="1"/>
    <xf numFmtId="0" fontId="26" fillId="0" borderId="0" xfId="98" applyFont="1"/>
    <xf numFmtId="0" fontId="53" fillId="26" borderId="0" xfId="122"/>
    <xf numFmtId="0" fontId="26" fillId="0" borderId="0" xfId="98" applyFont="1"/>
    <xf numFmtId="0" fontId="49" fillId="0" borderId="10" xfId="100" applyFont="1" applyBorder="1" applyAlignment="1">
      <alignment horizontal="center"/>
    </xf>
    <xf numFmtId="0" fontId="50" fillId="0" borderId="0" xfId="98" applyFont="1" applyAlignment="1">
      <alignment horizontal="left"/>
    </xf>
    <xf numFmtId="0" fontId="50" fillId="0" borderId="0" xfId="98" applyFont="1" applyFill="1" applyAlignment="1">
      <alignment horizontal="left"/>
    </xf>
    <xf numFmtId="0" fontId="46" fillId="25" borderId="0" xfId="0" applyFont="1" applyFill="1" applyAlignment="1">
      <alignment horizontal="left"/>
    </xf>
    <xf numFmtId="0" fontId="46" fillId="25" borderId="0" xfId="0" applyFont="1" applyFill="1" applyAlignment="1">
      <alignment horizontal="right"/>
    </xf>
    <xf numFmtId="0" fontId="24" fillId="25" borderId="0" xfId="98" applyFont="1" applyFill="1" applyAlignment="1">
      <alignment horizontal="left" wrapText="1"/>
    </xf>
    <xf numFmtId="0" fontId="26" fillId="25" borderId="0" xfId="98" applyFont="1" applyFill="1"/>
    <xf numFmtId="0" fontId="24" fillId="0" borderId="0" xfId="98" applyFont="1" applyFill="1"/>
    <xf numFmtId="0" fontId="25" fillId="25" borderId="0" xfId="98" applyFont="1" applyFill="1"/>
    <xf numFmtId="0" fontId="54" fillId="25" borderId="0" xfId="125" applyFont="1" applyFill="1" applyBorder="1" applyAlignment="1"/>
    <xf numFmtId="0" fontId="26" fillId="27" borderId="0" xfId="125" applyFont="1" applyFill="1" applyBorder="1" applyAlignment="1">
      <alignment horizontal="center"/>
    </xf>
    <xf numFmtId="164" fontId="54" fillId="0" borderId="0" xfId="125" applyNumberFormat="1" applyFont="1" applyFill="1" applyBorder="1" applyAlignment="1">
      <alignment horizontal="center"/>
    </xf>
    <xf numFmtId="0" fontId="49" fillId="25" borderId="0" xfId="125" applyFont="1" applyFill="1" applyBorder="1" applyAlignment="1"/>
    <xf numFmtId="0" fontId="26" fillId="25" borderId="0" xfId="98" applyFont="1" applyFill="1" applyAlignment="1">
      <alignment horizontal="center"/>
    </xf>
    <xf numFmtId="0" fontId="50" fillId="28" borderId="15" xfId="98" applyFont="1" applyFill="1" applyBorder="1" applyAlignment="1">
      <alignment horizontal="left"/>
    </xf>
    <xf numFmtId="0" fontId="50" fillId="28" borderId="16" xfId="98" applyFont="1" applyFill="1" applyBorder="1" applyAlignment="1">
      <alignment horizontal="left"/>
    </xf>
    <xf numFmtId="0" fontId="50" fillId="28" borderId="17" xfId="98" applyFont="1" applyFill="1" applyBorder="1" applyAlignment="1">
      <alignment horizontal="left"/>
    </xf>
    <xf numFmtId="0" fontId="55" fillId="25" borderId="15" xfId="98" applyFont="1" applyFill="1" applyBorder="1" applyAlignment="1">
      <alignment horizontal="left" vertical="top" wrapText="1"/>
    </xf>
    <xf numFmtId="0" fontId="55" fillId="25" borderId="16" xfId="98" applyFont="1" applyFill="1" applyBorder="1" applyAlignment="1">
      <alignment horizontal="left" vertical="top" wrapText="1"/>
    </xf>
    <xf numFmtId="0" fontId="55" fillId="25" borderId="17" xfId="98" applyFont="1" applyFill="1" applyBorder="1" applyAlignment="1">
      <alignment horizontal="left" vertical="top" wrapText="1"/>
    </xf>
    <xf numFmtId="0" fontId="56" fillId="25" borderId="15" xfId="98" applyFont="1" applyFill="1" applyBorder="1" applyAlignment="1">
      <alignment horizontal="left" vertical="top" wrapText="1"/>
    </xf>
    <xf numFmtId="0" fontId="56" fillId="25" borderId="16" xfId="98" applyFont="1" applyFill="1" applyBorder="1" applyAlignment="1">
      <alignment horizontal="left" vertical="top" wrapText="1"/>
    </xf>
    <xf numFmtId="0" fontId="56" fillId="25" borderId="17" xfId="98" applyFont="1" applyFill="1" applyBorder="1" applyAlignment="1">
      <alignment horizontal="left" vertical="top" wrapText="1"/>
    </xf>
    <xf numFmtId="0" fontId="57" fillId="25" borderId="0" xfId="98" applyFont="1" applyFill="1" applyAlignment="1">
      <alignment wrapText="1"/>
    </xf>
    <xf numFmtId="0" fontId="57" fillId="25" borderId="18" xfId="98" applyFont="1" applyFill="1" applyBorder="1" applyAlignment="1">
      <alignment horizontal="right" wrapText="1"/>
    </xf>
    <xf numFmtId="0" fontId="57" fillId="25" borderId="0" xfId="98" applyFont="1" applyFill="1" applyBorder="1" applyAlignment="1">
      <alignment horizontal="right" wrapText="1"/>
    </xf>
    <xf numFmtId="0" fontId="57" fillId="25" borderId="19" xfId="98" applyFont="1" applyFill="1" applyBorder="1" applyAlignment="1">
      <alignment horizontal="right" wrapText="1"/>
    </xf>
    <xf numFmtId="0" fontId="57" fillId="29" borderId="20" xfId="98" applyFont="1" applyFill="1" applyBorder="1" applyAlignment="1">
      <alignment horizontal="right" wrapText="1"/>
    </xf>
    <xf numFmtId="0" fontId="57" fillId="25" borderId="0" xfId="98" applyFont="1" applyFill="1" applyAlignment="1">
      <alignment horizontal="center" wrapText="1"/>
    </xf>
    <xf numFmtId="0" fontId="26" fillId="0" borderId="0" xfId="98" applyFont="1" applyFill="1"/>
    <xf numFmtId="0" fontId="26" fillId="27" borderId="21" xfId="98" applyFont="1" applyFill="1" applyBorder="1"/>
    <xf numFmtId="0" fontId="26" fillId="30" borderId="0" xfId="98" applyFont="1" applyFill="1" applyBorder="1" applyAlignment="1">
      <alignment horizontal="center" vertical="center"/>
    </xf>
    <xf numFmtId="0" fontId="26" fillId="31" borderId="19" xfId="98" applyFont="1" applyFill="1" applyBorder="1"/>
    <xf numFmtId="0" fontId="26" fillId="29" borderId="21" xfId="98" applyFont="1" applyFill="1" applyBorder="1"/>
    <xf numFmtId="0" fontId="52" fillId="32" borderId="22" xfId="98" applyFont="1" applyFill="1" applyBorder="1"/>
    <xf numFmtId="0" fontId="26" fillId="33" borderId="23" xfId="98" applyFont="1" applyFill="1" applyBorder="1"/>
    <xf numFmtId="0" fontId="26" fillId="33" borderId="0" xfId="98" applyFont="1" applyFill="1" applyBorder="1"/>
    <xf numFmtId="0" fontId="26" fillId="25" borderId="10" xfId="98" applyFont="1" applyFill="1" applyBorder="1"/>
    <xf numFmtId="0" fontId="52" fillId="25" borderId="0" xfId="98" applyFont="1" applyFill="1"/>
    <xf numFmtId="0" fontId="26" fillId="25" borderId="0" xfId="98" applyFont="1" applyFill="1" applyAlignment="1">
      <alignment wrapText="1"/>
    </xf>
    <xf numFmtId="0" fontId="58" fillId="25" borderId="0" xfId="125" applyFont="1" applyFill="1" applyAlignment="1">
      <alignment vertical="center"/>
    </xf>
    <xf numFmtId="0" fontId="59" fillId="25" borderId="0" xfId="98" applyFont="1" applyFill="1"/>
    <xf numFmtId="0" fontId="48" fillId="25" borderId="0" xfId="98" applyFont="1" applyFill="1"/>
  </cellXfs>
  <cellStyles count="12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Explanatory Text 2" xfId="75"/>
    <cellStyle name="Explanatory Text 3" xfId="33"/>
    <cellStyle name="Good" xfId="12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10" xfId="112"/>
    <cellStyle name="Normal 11" xfId="114"/>
    <cellStyle name="Normal 12" xfId="116"/>
    <cellStyle name="Normal 13" xfId="118"/>
    <cellStyle name="Normal 14" xfId="120"/>
    <cellStyle name="Normal 15" xfId="123"/>
    <cellStyle name="Normal 16" xfId="125"/>
    <cellStyle name="Normal 2" xfId="2"/>
    <cellStyle name="Normal 3" xfId="3"/>
    <cellStyle name="Normal 3 2" xfId="88"/>
    <cellStyle name="Normal 3 3" xfId="97"/>
    <cellStyle name="Normal 3 3 2" xfId="107"/>
    <cellStyle name="Normal 3 4" xfId="105"/>
    <cellStyle name="Normal 4" xfId="4"/>
    <cellStyle name="Normal 4 10" xfId="100"/>
    <cellStyle name="Normal 4 11" xfId="102"/>
    <cellStyle name="Normal 4 12" xfId="104"/>
    <cellStyle name="Normal 4 13" xfId="109"/>
    <cellStyle name="Normal 4 14" xfId="111"/>
    <cellStyle name="Normal 4 15" xfId="113"/>
    <cellStyle name="Normal 4 16" xfId="115"/>
    <cellStyle name="Normal 4 17" xfId="117"/>
    <cellStyle name="Normal 4 18" xfId="119"/>
    <cellStyle name="Normal 4 19" xfId="121"/>
    <cellStyle name="Normal 4 2" xfId="47"/>
    <cellStyle name="Normal 4 20" xfId="124"/>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8"/>
    <cellStyle name="Normal 9" xfId="110"/>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562350"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436245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U26" sqref="U26"/>
    </sheetView>
  </sheetViews>
  <sheetFormatPr defaultRowHeight="12.75" x14ac:dyDescent="0.2"/>
  <cols>
    <col min="1" max="1" width="24.5703125" style="47" customWidth="1"/>
    <col min="2" max="2" width="6.28515625" style="47" customWidth="1"/>
    <col min="3" max="3" width="10.5703125" style="47" bestFit="1" customWidth="1"/>
    <col min="4" max="4" width="9.140625" style="47" customWidth="1"/>
    <col min="5" max="5" width="6.5703125" style="47" customWidth="1"/>
    <col min="6" max="6" width="10.5703125" style="47" bestFit="1" customWidth="1"/>
    <col min="7" max="7" width="9.140625" style="47" customWidth="1"/>
    <col min="8" max="8" width="6.5703125" style="47" customWidth="1"/>
    <col min="9" max="9" width="10.5703125" style="47" bestFit="1" customWidth="1"/>
    <col min="10" max="10" width="9.140625" style="47" customWidth="1"/>
    <col min="11" max="11" width="6.7109375" style="47" customWidth="1"/>
    <col min="12" max="12" width="10.5703125" style="47" bestFit="1" customWidth="1"/>
    <col min="13" max="13" width="9.140625" style="47" customWidth="1"/>
    <col min="14" max="14" width="6.28515625" style="47" customWidth="1"/>
    <col min="15" max="15" width="10.5703125" style="47" bestFit="1" customWidth="1"/>
    <col min="16" max="16" width="9.140625" style="47" customWidth="1"/>
    <col min="17" max="17" width="6.28515625" style="47" customWidth="1"/>
    <col min="18" max="18" width="10.5703125" style="47" bestFit="1" customWidth="1"/>
    <col min="19" max="19" width="9.140625" style="47" customWidth="1"/>
    <col min="20" max="20" width="6.7109375" style="47" customWidth="1"/>
    <col min="21" max="21" width="10.5703125" style="47" bestFit="1" customWidth="1"/>
    <col min="22" max="22" width="9.140625" style="47" customWidth="1"/>
    <col min="23" max="23" width="7.140625" style="47" customWidth="1"/>
    <col min="24" max="24" width="6.140625" style="47" customWidth="1"/>
    <col min="25" max="25" width="9.140625" style="47"/>
    <col min="26" max="26" width="17.5703125" style="47" bestFit="1" customWidth="1"/>
    <col min="27" max="16384" width="9.140625" style="47"/>
  </cols>
  <sheetData>
    <row r="1" spans="1:23" ht="15.75" x14ac:dyDescent="0.25">
      <c r="A1" s="46" t="s">
        <v>25</v>
      </c>
      <c r="B1" s="46"/>
      <c r="C1" s="46"/>
      <c r="D1" s="46"/>
      <c r="E1" s="46"/>
      <c r="F1" s="46"/>
      <c r="G1" s="46"/>
      <c r="H1" s="46"/>
      <c r="I1" s="46"/>
      <c r="J1" s="46"/>
    </row>
    <row r="2" spans="1:23" ht="15.75" x14ac:dyDescent="0.25">
      <c r="A2" s="48" t="s">
        <v>26</v>
      </c>
      <c r="B2" s="49"/>
      <c r="C2" s="49"/>
      <c r="D2" s="49"/>
      <c r="E2" s="49"/>
      <c r="F2" s="49"/>
      <c r="G2" s="49"/>
      <c r="H2" s="49"/>
      <c r="I2" s="49"/>
      <c r="J2" s="49"/>
    </row>
    <row r="3" spans="1:23" x14ac:dyDescent="0.2">
      <c r="A3" s="50" t="s">
        <v>27</v>
      </c>
      <c r="B3" s="51"/>
      <c r="C3" s="51"/>
      <c r="D3" s="51"/>
    </row>
    <row r="4" spans="1:23" ht="15" customHeight="1" x14ac:dyDescent="0.2">
      <c r="A4" s="50" t="s">
        <v>28</v>
      </c>
      <c r="B4" s="52" t="s">
        <v>29</v>
      </c>
      <c r="C4" s="52"/>
      <c r="D4" s="52"/>
      <c r="E4" s="50"/>
    </row>
    <row r="5" spans="1:23" ht="15" customHeight="1" x14ac:dyDescent="0.2">
      <c r="D5" s="53"/>
      <c r="E5" s="50"/>
    </row>
    <row r="6" spans="1:23" ht="15" customHeight="1" x14ac:dyDescent="0.2"/>
    <row r="7" spans="1:23" ht="15" customHeight="1" x14ac:dyDescent="0.2"/>
    <row r="9" spans="1:23" ht="11.25" customHeight="1" thickBot="1" x14ac:dyDescent="0.25"/>
    <row r="10" spans="1:23" s="54" customFormat="1" ht="13.5" thickBot="1" x14ac:dyDescent="0.25">
      <c r="B10" s="55" t="s">
        <v>30</v>
      </c>
      <c r="C10" s="56"/>
      <c r="D10" s="57"/>
      <c r="E10" s="55" t="s">
        <v>31</v>
      </c>
      <c r="F10" s="56"/>
      <c r="G10" s="57"/>
      <c r="H10" s="55" t="s">
        <v>32</v>
      </c>
      <c r="I10" s="56"/>
      <c r="J10" s="57"/>
      <c r="K10" s="55" t="s">
        <v>33</v>
      </c>
      <c r="L10" s="56"/>
      <c r="M10" s="57"/>
      <c r="N10" s="55" t="s">
        <v>34</v>
      </c>
      <c r="O10" s="56"/>
      <c r="P10" s="57"/>
    </row>
    <row r="11" spans="1:23" s="54" customFormat="1" ht="93" customHeight="1" thickBot="1" x14ac:dyDescent="0.25">
      <c r="B11" s="58" t="s">
        <v>35</v>
      </c>
      <c r="C11" s="59"/>
      <c r="D11" s="60"/>
      <c r="E11" s="58" t="s">
        <v>36</v>
      </c>
      <c r="F11" s="59"/>
      <c r="G11" s="60"/>
      <c r="H11" s="58" t="s">
        <v>37</v>
      </c>
      <c r="I11" s="59"/>
      <c r="J11" s="60"/>
      <c r="K11" s="58" t="s">
        <v>38</v>
      </c>
      <c r="L11" s="59"/>
      <c r="M11" s="60"/>
      <c r="N11" s="61" t="s">
        <v>39</v>
      </c>
      <c r="O11" s="62"/>
      <c r="P11" s="63"/>
    </row>
    <row r="12" spans="1:23" s="69" customFormat="1" ht="23.25" thickBot="1" x14ac:dyDescent="0.25">
      <c r="A12" s="64"/>
      <c r="B12" s="65" t="s">
        <v>40</v>
      </c>
      <c r="C12" s="66"/>
      <c r="D12" s="67"/>
      <c r="E12" s="65" t="s">
        <v>40</v>
      </c>
      <c r="F12" s="66"/>
      <c r="G12" s="67"/>
      <c r="H12" s="65" t="s">
        <v>40</v>
      </c>
      <c r="I12" s="66"/>
      <c r="J12" s="67"/>
      <c r="K12" s="65" t="s">
        <v>40</v>
      </c>
      <c r="L12" s="66"/>
      <c r="M12" s="67"/>
      <c r="N12" s="65" t="s">
        <v>40</v>
      </c>
      <c r="O12" s="66"/>
      <c r="P12" s="67"/>
      <c r="Q12" s="68" t="s">
        <v>17</v>
      </c>
    </row>
    <row r="13" spans="1:23" ht="15" customHeight="1" x14ac:dyDescent="0.2">
      <c r="A13" s="70" t="s">
        <v>21</v>
      </c>
      <c r="B13" s="71"/>
      <c r="C13" s="72">
        <v>8</v>
      </c>
      <c r="D13" s="73">
        <f>B13*$C$13</f>
        <v>0</v>
      </c>
      <c r="E13" s="71"/>
      <c r="F13" s="72">
        <v>6</v>
      </c>
      <c r="G13" s="73">
        <f>E13*$F$13</f>
        <v>0</v>
      </c>
      <c r="H13" s="71"/>
      <c r="I13" s="72">
        <v>2</v>
      </c>
      <c r="J13" s="73">
        <f>H13*$I$13</f>
        <v>0</v>
      </c>
      <c r="K13" s="71"/>
      <c r="L13" s="72">
        <v>2</v>
      </c>
      <c r="M13" s="73">
        <f>K13*$L$13</f>
        <v>0</v>
      </c>
      <c r="N13" s="74"/>
      <c r="O13" s="72">
        <v>2</v>
      </c>
      <c r="P13" s="73">
        <f>N13*$O$13</f>
        <v>0</v>
      </c>
      <c r="Q13" s="75">
        <f>D13+G13+J13+M13+P13</f>
        <v>0</v>
      </c>
    </row>
    <row r="14" spans="1:23" ht="15" customHeight="1" x14ac:dyDescent="0.2">
      <c r="A14" s="70" t="s">
        <v>22</v>
      </c>
      <c r="B14" s="71"/>
      <c r="C14" s="72"/>
      <c r="D14" s="73">
        <f t="shared" ref="D14" si="0">B14*$C$13</f>
        <v>0</v>
      </c>
      <c r="E14" s="71"/>
      <c r="F14" s="72"/>
      <c r="G14" s="73">
        <f t="shared" ref="G14" si="1">E14*$F$13</f>
        <v>0</v>
      </c>
      <c r="H14" s="71"/>
      <c r="I14" s="72"/>
      <c r="J14" s="73">
        <f t="shared" ref="J14" si="2">H14*$I$13</f>
        <v>0</v>
      </c>
      <c r="K14" s="71"/>
      <c r="L14" s="72"/>
      <c r="M14" s="73">
        <f t="shared" ref="M14" si="3">K14*$L$13</f>
        <v>0</v>
      </c>
      <c r="N14" s="74"/>
      <c r="O14" s="72"/>
      <c r="P14" s="73">
        <f t="shared" ref="P14" si="4">N14*$O$13</f>
        <v>0</v>
      </c>
      <c r="Q14" s="75">
        <f t="shared" ref="Q14:Q15" si="5">D14+G14+J14+M14+P14</f>
        <v>0</v>
      </c>
    </row>
    <row r="15" spans="1:23" ht="15" customHeight="1" x14ac:dyDescent="0.2">
      <c r="A15" s="70" t="s">
        <v>23</v>
      </c>
      <c r="B15" s="71"/>
      <c r="C15" s="72"/>
      <c r="D15" s="73">
        <f>B15*$C$13</f>
        <v>0</v>
      </c>
      <c r="E15" s="71"/>
      <c r="F15" s="72"/>
      <c r="G15" s="73">
        <f>E15*$F$13</f>
        <v>0</v>
      </c>
      <c r="H15" s="71"/>
      <c r="I15" s="72"/>
      <c r="J15" s="73">
        <f>H15*$I$13</f>
        <v>0</v>
      </c>
      <c r="K15" s="71"/>
      <c r="L15" s="72"/>
      <c r="M15" s="73">
        <f>K15*$L$13</f>
        <v>0</v>
      </c>
      <c r="N15" s="74"/>
      <c r="O15" s="72"/>
      <c r="P15" s="73">
        <f>N15*$O$13</f>
        <v>0</v>
      </c>
      <c r="Q15" s="75">
        <f t="shared" si="5"/>
        <v>0</v>
      </c>
    </row>
    <row r="16" spans="1:23" s="76" customFormat="1" ht="7.5" customHeight="1" x14ac:dyDescent="0.2">
      <c r="B16" s="77"/>
      <c r="C16" s="77"/>
      <c r="D16" s="77"/>
      <c r="E16" s="77"/>
      <c r="F16" s="77"/>
      <c r="G16" s="77"/>
      <c r="H16" s="77"/>
      <c r="I16" s="77"/>
      <c r="J16" s="77"/>
      <c r="K16" s="77"/>
      <c r="L16" s="77"/>
      <c r="M16" s="77"/>
      <c r="N16" s="77"/>
      <c r="O16" s="77"/>
      <c r="P16" s="77"/>
      <c r="Q16" s="77"/>
      <c r="R16" s="77"/>
      <c r="S16" s="77"/>
      <c r="T16" s="77"/>
      <c r="U16" s="77"/>
      <c r="V16" s="77"/>
      <c r="W16" s="77"/>
    </row>
    <row r="17" spans="1:22" s="78" customFormat="1" ht="6.75" customHeight="1" x14ac:dyDescent="0.2"/>
    <row r="19" spans="1:22" x14ac:dyDescent="0.2">
      <c r="A19" s="79" t="s">
        <v>41</v>
      </c>
      <c r="G19" s="80"/>
      <c r="H19" s="80"/>
    </row>
    <row r="20" spans="1:22" x14ac:dyDescent="0.2">
      <c r="G20" s="80"/>
      <c r="H20" s="80"/>
      <c r="I20" s="80"/>
      <c r="J20" s="80"/>
    </row>
    <row r="21" spans="1:22" x14ac:dyDescent="0.2">
      <c r="G21" s="80"/>
      <c r="H21" s="80"/>
      <c r="I21" s="80"/>
      <c r="J21" s="80"/>
      <c r="O21" s="81"/>
      <c r="P21" s="82"/>
      <c r="Q21" s="82"/>
    </row>
    <row r="22" spans="1:22" x14ac:dyDescent="0.2">
      <c r="G22" s="80"/>
      <c r="H22" s="80"/>
      <c r="I22" s="80"/>
      <c r="J22" s="80"/>
      <c r="O22" s="81"/>
      <c r="P22" s="82"/>
      <c r="Q22" s="82"/>
    </row>
    <row r="23" spans="1:22" x14ac:dyDescent="0.2">
      <c r="G23" s="80"/>
      <c r="H23" s="80"/>
      <c r="I23" s="80"/>
      <c r="J23" s="80"/>
      <c r="O23" s="81"/>
      <c r="P23" s="82"/>
      <c r="Q23" s="82"/>
    </row>
    <row r="24" spans="1:22" x14ac:dyDescent="0.2">
      <c r="G24" s="80"/>
      <c r="H24" s="80"/>
      <c r="I24" s="80"/>
      <c r="J24" s="80"/>
      <c r="O24" s="81"/>
      <c r="P24" s="82"/>
      <c r="Q24" s="82"/>
    </row>
    <row r="25" spans="1:22" x14ac:dyDescent="0.2">
      <c r="G25" s="80"/>
      <c r="H25" s="80"/>
      <c r="I25" s="80"/>
      <c r="J25" s="80"/>
      <c r="O25" s="81"/>
      <c r="P25" s="82"/>
      <c r="Q25" s="82"/>
    </row>
    <row r="26" spans="1:22" x14ac:dyDescent="0.2">
      <c r="G26" s="80"/>
      <c r="H26" s="80"/>
      <c r="I26" s="80"/>
      <c r="J26" s="80"/>
      <c r="O26" s="81"/>
      <c r="P26" s="82"/>
      <c r="Q26" s="82"/>
    </row>
    <row r="27" spans="1:22" x14ac:dyDescent="0.2">
      <c r="B27" s="80"/>
      <c r="C27" s="80"/>
      <c r="D27" s="80"/>
      <c r="E27" s="80"/>
      <c r="F27" s="80"/>
      <c r="G27" s="80"/>
      <c r="H27" s="80"/>
      <c r="I27" s="80"/>
      <c r="J27" s="80"/>
      <c r="O27" s="81"/>
      <c r="P27" s="82"/>
      <c r="Q27" s="82"/>
    </row>
    <row r="28" spans="1:22" x14ac:dyDescent="0.2">
      <c r="H28" s="80"/>
      <c r="I28" s="80"/>
      <c r="J28" s="80"/>
      <c r="O28" s="81"/>
      <c r="Q28" s="82"/>
    </row>
    <row r="29" spans="1:22" x14ac:dyDescent="0.2">
      <c r="I29" s="80"/>
      <c r="J29" s="80"/>
      <c r="K29" s="80"/>
      <c r="L29" s="80"/>
      <c r="M29" s="80"/>
      <c r="N29" s="80"/>
      <c r="T29" s="80"/>
    </row>
    <row r="30" spans="1:22" x14ac:dyDescent="0.2">
      <c r="I30" s="80"/>
      <c r="J30" s="80"/>
      <c r="K30" s="80"/>
      <c r="L30" s="80"/>
      <c r="M30" s="80"/>
      <c r="N30" s="80"/>
      <c r="T30" s="80"/>
    </row>
    <row r="31" spans="1:22" x14ac:dyDescent="0.2">
      <c r="L31" s="80"/>
      <c r="M31" s="80"/>
      <c r="N31" s="80"/>
    </row>
    <row r="32" spans="1:22" x14ac:dyDescent="0.2">
      <c r="L32" s="80"/>
      <c r="M32" s="80"/>
      <c r="N32" s="80"/>
      <c r="U32" s="80"/>
      <c r="V32" s="80"/>
    </row>
    <row r="33" spans="1:22" x14ac:dyDescent="0.2">
      <c r="L33" s="80"/>
      <c r="M33" s="80"/>
      <c r="N33" s="80"/>
      <c r="U33" s="80"/>
      <c r="V33" s="80"/>
    </row>
    <row r="34" spans="1:22" x14ac:dyDescent="0.2">
      <c r="L34" s="80"/>
      <c r="M34" s="80"/>
      <c r="N34" s="80"/>
      <c r="U34" s="80"/>
      <c r="V34" s="80"/>
    </row>
    <row r="47" spans="1:22" x14ac:dyDescent="0.2">
      <c r="A47" s="83" t="s">
        <v>42</v>
      </c>
    </row>
  </sheetData>
  <mergeCells count="18">
    <mergeCell ref="C13:C15"/>
    <mergeCell ref="F13:F15"/>
    <mergeCell ref="I13:I15"/>
    <mergeCell ref="L13:L15"/>
    <mergeCell ref="O13:O15"/>
    <mergeCell ref="K10:M10"/>
    <mergeCell ref="N10:P10"/>
    <mergeCell ref="B11:D11"/>
    <mergeCell ref="E11:G11"/>
    <mergeCell ref="H11:J11"/>
    <mergeCell ref="K11:M11"/>
    <mergeCell ref="N11:P11"/>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workbookViewId="0">
      <selection activeCell="Q8" sqref="Q8"/>
    </sheetView>
  </sheetViews>
  <sheetFormatPr defaultColWidth="9.140625" defaultRowHeight="15" x14ac:dyDescent="0.2"/>
  <cols>
    <col min="1" max="1" width="33" style="13" customWidth="1"/>
    <col min="2" max="3" width="7" style="13" bestFit="1" customWidth="1"/>
    <col min="4" max="8" width="7.7109375" style="13" customWidth="1"/>
    <col min="9" max="9" width="8.85546875" style="13" customWidth="1"/>
    <col min="10" max="10" width="7.5703125" style="13" customWidth="1"/>
    <col min="11" max="11" width="7.85546875" style="13" bestFit="1" customWidth="1"/>
    <col min="12" max="14" width="7" style="13" bestFit="1" customWidth="1"/>
    <col min="15" max="15" width="8.28515625" style="13" bestFit="1" customWidth="1"/>
    <col min="16" max="17" width="7" style="13" customWidth="1"/>
    <col min="18" max="18" width="9.140625" style="13"/>
    <col min="19" max="19" width="8.28515625" style="13" customWidth="1"/>
    <col min="20" max="24" width="4.140625" style="13" bestFit="1" customWidth="1"/>
    <col min="25" max="26" width="4.140625" style="13" customWidth="1"/>
    <col min="27" max="27" width="7.140625" style="13" bestFit="1" customWidth="1"/>
    <col min="28" max="16384" width="9.140625" style="13"/>
  </cols>
  <sheetData>
    <row r="1" spans="1:28" ht="15.75" x14ac:dyDescent="0.25">
      <c r="A1" s="10" t="s">
        <v>11</v>
      </c>
      <c r="B1" s="11"/>
      <c r="C1" s="10"/>
      <c r="D1" s="10"/>
      <c r="E1" s="10"/>
      <c r="F1" s="10"/>
      <c r="G1" s="10"/>
      <c r="H1" s="10"/>
      <c r="I1" s="10"/>
      <c r="J1" s="10"/>
      <c r="K1" s="12"/>
      <c r="L1" s="12"/>
    </row>
    <row r="2" spans="1:28" ht="6" customHeight="1" x14ac:dyDescent="0.25">
      <c r="A2" s="10"/>
      <c r="B2" s="11"/>
      <c r="C2" s="10"/>
      <c r="D2" s="10"/>
      <c r="E2" s="10"/>
      <c r="F2" s="10"/>
      <c r="G2" s="10"/>
      <c r="H2" s="10"/>
      <c r="I2" s="10"/>
      <c r="J2" s="10"/>
      <c r="K2" s="12"/>
      <c r="L2" s="12"/>
    </row>
    <row r="3" spans="1:28" ht="15.75" x14ac:dyDescent="0.25">
      <c r="A3" s="44" t="s">
        <v>24</v>
      </c>
      <c r="B3" s="44"/>
      <c r="C3" s="44"/>
      <c r="D3" s="44"/>
      <c r="E3" s="44"/>
      <c r="F3" s="44"/>
      <c r="G3" s="44"/>
      <c r="H3" s="44"/>
      <c r="I3" s="44"/>
      <c r="J3" s="44"/>
      <c r="K3" s="12"/>
      <c r="L3" s="12"/>
    </row>
    <row r="4" spans="1:28" x14ac:dyDescent="0.2">
      <c r="A4" s="11"/>
      <c r="B4" s="11"/>
      <c r="C4" s="11"/>
      <c r="D4" s="11"/>
      <c r="E4" s="11"/>
      <c r="F4" s="11"/>
      <c r="G4" s="11"/>
      <c r="H4" s="11"/>
      <c r="I4" s="14"/>
      <c r="J4" s="14"/>
      <c r="K4" s="15"/>
      <c r="L4" s="15"/>
    </row>
    <row r="5" spans="1:28" ht="15.75" x14ac:dyDescent="0.25">
      <c r="F5" s="29"/>
      <c r="G5" s="29"/>
      <c r="H5" s="29"/>
      <c r="I5" s="28" t="s">
        <v>17</v>
      </c>
      <c r="J5" s="16"/>
      <c r="K5" s="16"/>
      <c r="L5" s="16"/>
      <c r="M5" s="16"/>
      <c r="N5" s="16"/>
      <c r="O5" s="16"/>
      <c r="P5" s="16"/>
      <c r="Q5" s="16"/>
      <c r="R5" s="28" t="s">
        <v>20</v>
      </c>
      <c r="S5" s="28"/>
      <c r="T5" s="16"/>
      <c r="AA5" s="45" t="s">
        <v>14</v>
      </c>
      <c r="AB5" s="45"/>
    </row>
    <row r="6" spans="1:28" s="19" customFormat="1" ht="135" customHeight="1" x14ac:dyDescent="0.2">
      <c r="A6" s="17"/>
      <c r="B6" s="18" t="s">
        <v>1</v>
      </c>
      <c r="C6" s="18" t="s">
        <v>2</v>
      </c>
      <c r="D6" s="18" t="s">
        <v>3</v>
      </c>
      <c r="E6" s="18" t="s">
        <v>4</v>
      </c>
      <c r="F6" s="18" t="s">
        <v>5</v>
      </c>
      <c r="G6" s="18" t="s">
        <v>18</v>
      </c>
      <c r="H6" s="18" t="s">
        <v>19</v>
      </c>
      <c r="I6" s="32" t="s">
        <v>15</v>
      </c>
      <c r="K6" s="18" t="s">
        <v>1</v>
      </c>
      <c r="L6" s="18" t="s">
        <v>2</v>
      </c>
      <c r="M6" s="18" t="s">
        <v>3</v>
      </c>
      <c r="N6" s="18" t="s">
        <v>4</v>
      </c>
      <c r="O6" s="18" t="s">
        <v>5</v>
      </c>
      <c r="P6" s="18" t="s">
        <v>18</v>
      </c>
      <c r="Q6" s="18" t="s">
        <v>19</v>
      </c>
      <c r="R6" s="32" t="s">
        <v>15</v>
      </c>
      <c r="S6" s="13"/>
      <c r="T6" s="18" t="str">
        <f>K6</f>
        <v>Evaluator 1</v>
      </c>
      <c r="U6" s="18" t="str">
        <f>L6</f>
        <v>Evaluator 2</v>
      </c>
      <c r="V6" s="18" t="str">
        <f>M6</f>
        <v>Evaluator 3</v>
      </c>
      <c r="W6" s="18" t="str">
        <f>N6</f>
        <v>Evaluator 4</v>
      </c>
      <c r="X6" s="18" t="str">
        <f>O6</f>
        <v>Evaluator 5</v>
      </c>
      <c r="Y6" s="18" t="str">
        <f t="shared" ref="Y6:Z6" si="0">P6</f>
        <v>Evaluator 6</v>
      </c>
      <c r="Z6" s="18" t="str">
        <f t="shared" si="0"/>
        <v>Evaluator 7</v>
      </c>
      <c r="AA6" s="32" t="s">
        <v>16</v>
      </c>
      <c r="AB6" s="27" t="s">
        <v>13</v>
      </c>
    </row>
    <row r="7" spans="1:28" ht="16.5" customHeight="1" x14ac:dyDescent="0.25">
      <c r="A7" s="22" t="str">
        <f>'Evaluator 1'!A4:C4</f>
        <v>Kirksey + SmithGroup</v>
      </c>
      <c r="B7" s="36">
        <f>'Evaluator 1'!I4</f>
        <v>81</v>
      </c>
      <c r="C7" s="36">
        <f>'Evaluator 2'!I4</f>
        <v>87</v>
      </c>
      <c r="D7" s="36">
        <f>'Evaluator 3'!I4</f>
        <v>75</v>
      </c>
      <c r="E7" s="36">
        <f>'Evaluator 4'!I4</f>
        <v>76</v>
      </c>
      <c r="F7" s="36">
        <f>'Evaluator 5'!I4</f>
        <v>72</v>
      </c>
      <c r="G7" s="36">
        <f>'Evaluator 6'!I4</f>
        <v>77.599999999999994</v>
      </c>
      <c r="H7" s="36">
        <f>'Evaluator 7'!I4</f>
        <v>68</v>
      </c>
      <c r="I7" s="33">
        <f t="shared" ref="I7:I9" si="1">AVERAGE(B7:H7)</f>
        <v>76.657142857142858</v>
      </c>
      <c r="J7" s="30"/>
      <c r="K7" s="20">
        <f>'Evaluator 1'!J4</f>
        <v>91</v>
      </c>
      <c r="L7" s="20">
        <f>'Evaluator 2'!J4</f>
        <v>97</v>
      </c>
      <c r="M7" s="20">
        <f>'Evaluator 3'!J4</f>
        <v>85</v>
      </c>
      <c r="N7" s="20">
        <f>'Evaluator 4'!J4</f>
        <v>86</v>
      </c>
      <c r="O7" s="20">
        <f>'Evaluator 5'!J4</f>
        <v>82</v>
      </c>
      <c r="P7" s="20">
        <f>'Evaluator 6'!J4</f>
        <v>87.6</v>
      </c>
      <c r="Q7" s="20">
        <f>'Evaluator 7'!J4</f>
        <v>78</v>
      </c>
      <c r="R7" s="33">
        <f t="shared" ref="R7:R9" si="2">AVERAGE(K7:Q7)</f>
        <v>86.657142857142858</v>
      </c>
      <c r="S7" s="30"/>
      <c r="T7" s="21">
        <f>RANK(K7,$K$7:$K$9,0)</f>
        <v>1</v>
      </c>
      <c r="U7" s="31">
        <f>RANK(L7,$L$7:$L$9,0)</f>
        <v>1</v>
      </c>
      <c r="V7" s="21">
        <f>RANK(M7,$M$7:$M$9,0)</f>
        <v>2</v>
      </c>
      <c r="W7" s="21">
        <f>RANK(N7,$N$7:$N$9,0)</f>
        <v>2</v>
      </c>
      <c r="X7" s="21">
        <f>RANK(O7,$O$7:$O$9,0)</f>
        <v>3</v>
      </c>
      <c r="Y7" s="21">
        <f>RANK(P7,$P$7:$P$9,0)</f>
        <v>2</v>
      </c>
      <c r="Z7" s="21">
        <f>RANK(Q7,$Q$7:$Q$9,0)</f>
        <v>3</v>
      </c>
      <c r="AA7" s="34">
        <f t="shared" ref="AA7:AA9" si="3">AVERAGE(T7:Z7)</f>
        <v>2</v>
      </c>
      <c r="AB7" s="39">
        <f>RANK(AA7,$AA$7:$AA$9,1)</f>
        <v>2</v>
      </c>
    </row>
    <row r="8" spans="1:28" ht="15.75" x14ac:dyDescent="0.25">
      <c r="A8" s="22" t="str">
        <f>'Evaluator 1'!A5:C5</f>
        <v>Perkins Will</v>
      </c>
      <c r="B8" s="36">
        <f>'Evaluator 1'!I5</f>
        <v>77</v>
      </c>
      <c r="C8" s="36">
        <f>'Evaluator 2'!I5</f>
        <v>76</v>
      </c>
      <c r="D8" s="36">
        <f>'Evaluator 3'!I5</f>
        <v>84</v>
      </c>
      <c r="E8" s="36">
        <f>'Evaluator 4'!I5</f>
        <v>70</v>
      </c>
      <c r="F8" s="36">
        <f>'Evaluator 5'!I5</f>
        <v>87</v>
      </c>
      <c r="G8" s="36">
        <f>'Evaluator 6'!I5</f>
        <v>74.400000000000006</v>
      </c>
      <c r="H8" s="36">
        <f>'Evaluator 7'!I5</f>
        <v>82</v>
      </c>
      <c r="I8" s="33">
        <f t="shared" si="1"/>
        <v>78.628571428571419</v>
      </c>
      <c r="J8" s="30"/>
      <c r="K8" s="20">
        <f>'Evaluator 1'!J5</f>
        <v>87</v>
      </c>
      <c r="L8" s="20">
        <f>'Evaluator 2'!J5</f>
        <v>86</v>
      </c>
      <c r="M8" s="20">
        <f>'Evaluator 3'!J5</f>
        <v>94</v>
      </c>
      <c r="N8" s="20">
        <f>'Evaluator 4'!J5</f>
        <v>80</v>
      </c>
      <c r="O8" s="20">
        <f>'Evaluator 5'!J5</f>
        <v>97</v>
      </c>
      <c r="P8" s="20">
        <f>'Evaluator 6'!J5</f>
        <v>84.4</v>
      </c>
      <c r="Q8" s="20">
        <f>'Evaluator 7'!J5</f>
        <v>92</v>
      </c>
      <c r="R8" s="33">
        <f t="shared" si="2"/>
        <v>88.628571428571419</v>
      </c>
      <c r="S8" s="30"/>
      <c r="T8" s="21">
        <f>RANK(K8,$K$7:$K$9,0)</f>
        <v>3</v>
      </c>
      <c r="U8" s="31">
        <f>RANK(L8,$L$7:$L$9,0)</f>
        <v>3</v>
      </c>
      <c r="V8" s="21">
        <f>RANK(M8,$M$7:$M$9,0)</f>
        <v>1</v>
      </c>
      <c r="W8" s="21">
        <f>RANK(N8,$N$7:$N$9,0)</f>
        <v>3</v>
      </c>
      <c r="X8" s="21">
        <f>RANK(O8,$O$7:$O$9,0)</f>
        <v>1</v>
      </c>
      <c r="Y8" s="21">
        <f>RANK(P8,$P$7:$P$9,0)</f>
        <v>3</v>
      </c>
      <c r="Z8" s="21">
        <f>RANK(Q8,$Q$7:$Q$9,0)</f>
        <v>1</v>
      </c>
      <c r="AA8" s="34">
        <f t="shared" si="3"/>
        <v>2.1428571428571428</v>
      </c>
      <c r="AB8" s="39">
        <f>RANK(AA8,$AA$7:$AA$9,1)</f>
        <v>3</v>
      </c>
    </row>
    <row r="9" spans="1:28" ht="15.75" x14ac:dyDescent="0.25">
      <c r="A9" s="22" t="str">
        <f>'Evaluator 1'!A6:C6</f>
        <v>Shepley Bulfinch</v>
      </c>
      <c r="B9" s="36">
        <f>'Evaluator 1'!I6</f>
        <v>84</v>
      </c>
      <c r="C9" s="36">
        <f>'Evaluator 2'!I6</f>
        <v>81</v>
      </c>
      <c r="D9" s="36">
        <f>'Evaluator 3'!I6</f>
        <v>73</v>
      </c>
      <c r="E9" s="36">
        <f>'Evaluator 4'!I6</f>
        <v>90</v>
      </c>
      <c r="F9" s="36">
        <f>'Evaluator 5'!I6</f>
        <v>85</v>
      </c>
      <c r="G9" s="36">
        <f>'Evaluator 6'!I6</f>
        <v>81</v>
      </c>
      <c r="H9" s="36">
        <f>'Evaluator 7'!I6</f>
        <v>80</v>
      </c>
      <c r="I9" s="33">
        <f t="shared" si="1"/>
        <v>82</v>
      </c>
      <c r="J9" s="30"/>
      <c r="K9" s="20">
        <f>'Evaluator 1'!J6</f>
        <v>90.8</v>
      </c>
      <c r="L9" s="20">
        <f>'Evaluator 2'!J6</f>
        <v>87.8</v>
      </c>
      <c r="M9" s="20">
        <f>'Evaluator 3'!J6</f>
        <v>79.8</v>
      </c>
      <c r="N9" s="20">
        <f>'Evaluator 4'!J6</f>
        <v>96.8</v>
      </c>
      <c r="O9" s="20">
        <f>'Evaluator 5'!J6</f>
        <v>91.8</v>
      </c>
      <c r="P9" s="20">
        <f>'Evaluator 6'!J6</f>
        <v>87.8</v>
      </c>
      <c r="Q9" s="20">
        <f>'Evaluator 7'!J6</f>
        <v>86.8</v>
      </c>
      <c r="R9" s="33">
        <f t="shared" si="2"/>
        <v>88.799999999999983</v>
      </c>
      <c r="S9" s="30"/>
      <c r="T9" s="21">
        <f>RANK(K9,$K$7:$K$9,0)</f>
        <v>2</v>
      </c>
      <c r="U9" s="31">
        <f>RANK(L9,$L$7:$L$9,0)</f>
        <v>2</v>
      </c>
      <c r="V9" s="21">
        <f>RANK(M9,$M$7:$M$9,0)</f>
        <v>3</v>
      </c>
      <c r="W9" s="21">
        <f>RANK(N9,$N$7:$N$9,0)</f>
        <v>1</v>
      </c>
      <c r="X9" s="21">
        <f>RANK(O9,$O$7:$O$9,0)</f>
        <v>2</v>
      </c>
      <c r="Y9" s="21">
        <f>RANK(P9,$P$7:$P$9,0)</f>
        <v>1</v>
      </c>
      <c r="Z9" s="21">
        <f>RANK(Q9,$Q$7:$Q$9,0)</f>
        <v>2</v>
      </c>
      <c r="AA9" s="34">
        <f t="shared" si="3"/>
        <v>1.8571428571428572</v>
      </c>
      <c r="AB9" s="39">
        <f>RANK(AA9,$AA$7:$AA$9,1)</f>
        <v>1</v>
      </c>
    </row>
    <row r="15" spans="1:28" x14ac:dyDescent="0.2">
      <c r="A15" s="23" t="s">
        <v>12</v>
      </c>
    </row>
  </sheetData>
  <mergeCells count="2">
    <mergeCell ref="A3:J3"/>
    <mergeCell ref="AA5:AB5"/>
  </mergeCells>
  <pageMargins left="0.24" right="0.3" top="1" bottom="1" header="0.5" footer="0.5"/>
  <pageSetup scale="95"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0"/>
  <sheetViews>
    <sheetView workbookViewId="0">
      <selection activeCell="H5" sqref="H5"/>
    </sheetView>
  </sheetViews>
  <sheetFormatPr defaultRowHeight="12.75" x14ac:dyDescent="0.2"/>
  <cols>
    <col min="9" max="9" width="14.42578125" bestFit="1" customWidth="1"/>
  </cols>
  <sheetData>
    <row r="1" spans="1:13" ht="15.75" x14ac:dyDescent="0.25">
      <c r="A1" s="9" t="s">
        <v>0</v>
      </c>
      <c r="B1" s="8"/>
      <c r="C1" s="8"/>
      <c r="D1" s="8"/>
      <c r="E1" s="4"/>
      <c r="F1" s="4"/>
      <c r="G1" s="4"/>
      <c r="H1" s="4"/>
    </row>
    <row r="2" spans="1:13" ht="15.75" x14ac:dyDescent="0.25">
      <c r="A2" s="4"/>
      <c r="B2" s="3"/>
      <c r="C2" s="3"/>
      <c r="D2" s="3"/>
      <c r="E2" s="3"/>
      <c r="F2" s="3"/>
      <c r="G2" s="3"/>
      <c r="H2" s="3"/>
    </row>
    <row r="3" spans="1:13" x14ac:dyDescent="0.2">
      <c r="A3" s="41"/>
      <c r="B3" s="41"/>
      <c r="C3" s="41"/>
      <c r="D3" s="25" t="s">
        <v>6</v>
      </c>
      <c r="E3" s="25" t="s">
        <v>7</v>
      </c>
      <c r="F3" s="25" t="s">
        <v>8</v>
      </c>
      <c r="G3" s="25" t="s">
        <v>9</v>
      </c>
      <c r="H3" s="25" t="s">
        <v>10</v>
      </c>
      <c r="I3" s="26" t="s">
        <v>17</v>
      </c>
      <c r="J3" s="26" t="s">
        <v>20</v>
      </c>
      <c r="K3" s="6"/>
      <c r="L3" s="6"/>
      <c r="M3" s="6"/>
    </row>
    <row r="4" spans="1:13" x14ac:dyDescent="0.2">
      <c r="A4" s="42" t="s">
        <v>21</v>
      </c>
      <c r="B4" s="42"/>
      <c r="C4" s="42"/>
      <c r="D4" s="40">
        <v>40</v>
      </c>
      <c r="E4" s="40">
        <v>27</v>
      </c>
      <c r="F4" s="40">
        <v>10</v>
      </c>
      <c r="G4" s="40">
        <v>10</v>
      </c>
      <c r="H4" s="40">
        <f>HUB!H4</f>
        <v>10</v>
      </c>
      <c r="I4" s="35">
        <f>SUM(D4:G4)</f>
        <v>87</v>
      </c>
      <c r="J4" s="35">
        <f>SUM(D4:H4)</f>
        <v>97</v>
      </c>
      <c r="K4" s="7"/>
      <c r="L4" s="7"/>
      <c r="M4" s="7"/>
    </row>
    <row r="5" spans="1:13" x14ac:dyDescent="0.2">
      <c r="A5" s="42" t="s">
        <v>22</v>
      </c>
      <c r="B5" s="42"/>
      <c r="C5" s="42"/>
      <c r="D5" s="40">
        <v>36</v>
      </c>
      <c r="E5" s="40">
        <v>24</v>
      </c>
      <c r="F5" s="40">
        <v>8</v>
      </c>
      <c r="G5" s="40">
        <v>8</v>
      </c>
      <c r="H5" s="40">
        <f>HUB!H5</f>
        <v>10</v>
      </c>
      <c r="I5" s="35">
        <f t="shared" ref="I5:I6" si="0">SUM(D5:G5)</f>
        <v>76</v>
      </c>
      <c r="J5" s="35">
        <f>SUM(D5:H5)</f>
        <v>86</v>
      </c>
      <c r="K5" s="7"/>
      <c r="L5" s="7"/>
      <c r="M5" s="7"/>
    </row>
    <row r="6" spans="1:13" x14ac:dyDescent="0.2">
      <c r="A6" s="42" t="s">
        <v>23</v>
      </c>
      <c r="B6" s="42"/>
      <c r="C6" s="42"/>
      <c r="D6" s="40">
        <v>36</v>
      </c>
      <c r="E6" s="40">
        <v>27</v>
      </c>
      <c r="F6" s="40">
        <v>9</v>
      </c>
      <c r="G6" s="40">
        <v>9</v>
      </c>
      <c r="H6" s="40">
        <f>HUB!H6</f>
        <v>6.8</v>
      </c>
      <c r="I6" s="35">
        <f t="shared" si="0"/>
        <v>81</v>
      </c>
      <c r="J6" s="35">
        <f>SUM(D6:H6)</f>
        <v>87.8</v>
      </c>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row>
    <row r="20" spans="1:13" x14ac:dyDescent="0.2">
      <c r="A20" s="7"/>
      <c r="B20" s="7"/>
      <c r="C20" s="7"/>
      <c r="D20" s="7"/>
      <c r="E20" s="7"/>
      <c r="F20" s="7"/>
      <c r="G20" s="7"/>
      <c r="H20" s="7"/>
      <c r="I20" s="7"/>
      <c r="J20" s="7"/>
      <c r="K20" s="7"/>
      <c r="L20" s="7"/>
    </row>
  </sheetData>
  <mergeCells count="4">
    <mergeCell ref="A6:C6"/>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
  <sheetViews>
    <sheetView workbookViewId="0">
      <selection activeCell="D6" sqref="D6"/>
    </sheetView>
  </sheetViews>
  <sheetFormatPr defaultRowHeight="12.75" x14ac:dyDescent="0.2"/>
  <cols>
    <col min="1" max="3" width="9.42578125" customWidth="1"/>
    <col min="4" max="7" width="8.85546875" customWidth="1"/>
    <col min="8" max="8" width="8.85546875" style="7" customWidth="1"/>
    <col min="9" max="9" width="12.42578125" bestFit="1" customWidth="1"/>
    <col min="10" max="10" width="16.5703125" customWidth="1"/>
  </cols>
  <sheetData>
    <row r="1" spans="1:11" ht="15.75" x14ac:dyDescent="0.25">
      <c r="A1" s="9" t="s">
        <v>0</v>
      </c>
      <c r="B1" s="8"/>
      <c r="C1" s="8"/>
      <c r="D1" s="8"/>
      <c r="E1" s="4"/>
      <c r="F1" s="4"/>
      <c r="G1" s="4"/>
      <c r="H1" s="4"/>
      <c r="I1" s="4"/>
    </row>
    <row r="2" spans="1:11" ht="15.75" x14ac:dyDescent="0.25">
      <c r="A2" s="2"/>
      <c r="B2" s="1"/>
      <c r="C2" s="3"/>
      <c r="D2" s="3"/>
      <c r="E2" s="3"/>
      <c r="F2" s="3"/>
      <c r="G2" s="3"/>
      <c r="H2" s="3"/>
      <c r="I2" s="3"/>
      <c r="J2" s="3"/>
    </row>
    <row r="3" spans="1:11" s="6" customFormat="1" x14ac:dyDescent="0.2">
      <c r="A3" s="41"/>
      <c r="B3" s="41"/>
      <c r="C3" s="41"/>
      <c r="D3" s="24" t="s">
        <v>6</v>
      </c>
      <c r="E3" s="25" t="s">
        <v>7</v>
      </c>
      <c r="F3" s="25" t="s">
        <v>8</v>
      </c>
      <c r="G3" s="25" t="s">
        <v>9</v>
      </c>
      <c r="H3" s="25" t="s">
        <v>10</v>
      </c>
      <c r="I3" s="26" t="s">
        <v>17</v>
      </c>
      <c r="J3" s="26" t="s">
        <v>20</v>
      </c>
    </row>
    <row r="4" spans="1:11" x14ac:dyDescent="0.2">
      <c r="A4" s="42" t="s">
        <v>21</v>
      </c>
      <c r="B4" s="42"/>
      <c r="C4" s="42"/>
      <c r="D4" s="37">
        <v>36</v>
      </c>
      <c r="E4" s="37">
        <v>27</v>
      </c>
      <c r="F4" s="37">
        <v>9</v>
      </c>
      <c r="G4" s="37">
        <v>9</v>
      </c>
      <c r="H4" s="37">
        <f>HUB!H4</f>
        <v>10</v>
      </c>
      <c r="I4" s="35">
        <f>SUM(D4:G4)</f>
        <v>81</v>
      </c>
      <c r="J4" s="35">
        <f>SUM(D4:H4)</f>
        <v>91</v>
      </c>
      <c r="K4" s="5"/>
    </row>
    <row r="5" spans="1:11" x14ac:dyDescent="0.2">
      <c r="A5" s="42" t="s">
        <v>22</v>
      </c>
      <c r="B5" s="42"/>
      <c r="C5" s="42"/>
      <c r="D5" s="37">
        <v>36</v>
      </c>
      <c r="E5" s="37">
        <v>24</v>
      </c>
      <c r="F5" s="37">
        <v>9</v>
      </c>
      <c r="G5" s="37">
        <v>8</v>
      </c>
      <c r="H5" s="40">
        <f>HUB!H5</f>
        <v>10</v>
      </c>
      <c r="I5" s="35">
        <f t="shared" ref="I5:I6" si="0">SUM(D5:G5)</f>
        <v>77</v>
      </c>
      <c r="J5" s="35">
        <f>SUM(D5:H5)</f>
        <v>87</v>
      </c>
    </row>
    <row r="6" spans="1:11" x14ac:dyDescent="0.2">
      <c r="A6" s="42" t="s">
        <v>23</v>
      </c>
      <c r="B6" s="42"/>
      <c r="C6" s="42"/>
      <c r="D6" s="37">
        <v>36</v>
      </c>
      <c r="E6" s="37">
        <v>30</v>
      </c>
      <c r="F6" s="37">
        <v>9</v>
      </c>
      <c r="G6" s="37">
        <v>9</v>
      </c>
      <c r="H6" s="40">
        <f>HUB!H6</f>
        <v>6.8</v>
      </c>
      <c r="I6" s="35">
        <f t="shared" si="0"/>
        <v>84</v>
      </c>
      <c r="J6" s="35">
        <f>SUM(D6:H6)</f>
        <v>90.8</v>
      </c>
    </row>
  </sheetData>
  <mergeCells count="4">
    <mergeCell ref="A3:C3"/>
    <mergeCell ref="A4:C4"/>
    <mergeCell ref="A5:C5"/>
    <mergeCell ref="A6:C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4"/>
  <sheetViews>
    <sheetView workbookViewId="0">
      <selection activeCell="D6" sqref="D6"/>
    </sheetView>
  </sheetViews>
  <sheetFormatPr defaultRowHeight="12.75" x14ac:dyDescent="0.2"/>
  <cols>
    <col min="9" max="9" width="14.42578125" bestFit="1" customWidth="1"/>
  </cols>
  <sheetData>
    <row r="1" spans="1:13" ht="15.75" x14ac:dyDescent="0.25">
      <c r="A1" s="9" t="s">
        <v>0</v>
      </c>
      <c r="B1" s="8"/>
      <c r="C1" s="8"/>
      <c r="D1" s="8"/>
      <c r="E1" s="4"/>
      <c r="F1" s="4"/>
      <c r="G1" s="4"/>
      <c r="H1" s="4"/>
    </row>
    <row r="2" spans="1:13" ht="15.75" x14ac:dyDescent="0.25">
      <c r="A2" s="4"/>
      <c r="B2" s="3"/>
      <c r="C2" s="3"/>
      <c r="D2" s="3"/>
      <c r="E2" s="3"/>
      <c r="F2" s="3"/>
      <c r="G2" s="3"/>
      <c r="H2" s="3"/>
    </row>
    <row r="3" spans="1:13" x14ac:dyDescent="0.2">
      <c r="A3" s="41"/>
      <c r="B3" s="41"/>
      <c r="C3" s="41"/>
      <c r="D3" s="25" t="s">
        <v>6</v>
      </c>
      <c r="E3" s="25" t="s">
        <v>7</v>
      </c>
      <c r="F3" s="25" t="s">
        <v>8</v>
      </c>
      <c r="G3" s="25" t="s">
        <v>9</v>
      </c>
      <c r="H3" s="25" t="s">
        <v>10</v>
      </c>
      <c r="I3" s="26" t="s">
        <v>17</v>
      </c>
      <c r="J3" s="26" t="s">
        <v>20</v>
      </c>
      <c r="K3" s="6"/>
      <c r="L3" s="6"/>
      <c r="M3" s="6"/>
    </row>
    <row r="4" spans="1:13" x14ac:dyDescent="0.2">
      <c r="A4" s="42" t="s">
        <v>21</v>
      </c>
      <c r="B4" s="42"/>
      <c r="C4" s="42"/>
      <c r="D4" s="40">
        <v>32</v>
      </c>
      <c r="E4" s="40">
        <v>27</v>
      </c>
      <c r="F4" s="40">
        <v>8</v>
      </c>
      <c r="G4" s="40">
        <v>8</v>
      </c>
      <c r="H4" s="40">
        <f>HUB!H4</f>
        <v>10</v>
      </c>
      <c r="I4" s="35">
        <f>SUM(D4:G4)</f>
        <v>75</v>
      </c>
      <c r="J4" s="35">
        <f>SUM(D4:H4)</f>
        <v>85</v>
      </c>
      <c r="K4" s="7"/>
      <c r="L4" s="7"/>
      <c r="M4" s="7"/>
    </row>
    <row r="5" spans="1:13" x14ac:dyDescent="0.2">
      <c r="A5" s="42" t="s">
        <v>22</v>
      </c>
      <c r="B5" s="42"/>
      <c r="C5" s="42"/>
      <c r="D5" s="40">
        <v>36</v>
      </c>
      <c r="E5" s="40">
        <v>30</v>
      </c>
      <c r="F5" s="40">
        <v>10</v>
      </c>
      <c r="G5" s="40">
        <v>8</v>
      </c>
      <c r="H5" s="40">
        <f>HUB!H5</f>
        <v>10</v>
      </c>
      <c r="I5" s="35">
        <f t="shared" ref="I5:I6" si="0">SUM(D5:G5)</f>
        <v>84</v>
      </c>
      <c r="J5" s="35">
        <f>SUM(D5:H5)</f>
        <v>94</v>
      </c>
      <c r="K5" s="7"/>
      <c r="L5" s="7"/>
      <c r="M5" s="7"/>
    </row>
    <row r="6" spans="1:13" x14ac:dyDescent="0.2">
      <c r="A6" s="42" t="s">
        <v>23</v>
      </c>
      <c r="B6" s="42"/>
      <c r="C6" s="42"/>
      <c r="D6" s="40">
        <v>32</v>
      </c>
      <c r="E6" s="40">
        <v>24</v>
      </c>
      <c r="F6" s="40">
        <v>9</v>
      </c>
      <c r="G6" s="40">
        <v>8</v>
      </c>
      <c r="H6" s="40">
        <f>HUB!H6</f>
        <v>6.8</v>
      </c>
      <c r="I6" s="35">
        <f t="shared" si="0"/>
        <v>73</v>
      </c>
      <c r="J6" s="35">
        <f>SUM(D6:H6)</f>
        <v>79.8</v>
      </c>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4"/>
  <sheetViews>
    <sheetView workbookViewId="0">
      <selection activeCell="D6" sqref="D6"/>
    </sheetView>
  </sheetViews>
  <sheetFormatPr defaultRowHeight="12.75" x14ac:dyDescent="0.2"/>
  <cols>
    <col min="9" max="9" width="14.42578125" bestFit="1" customWidth="1"/>
  </cols>
  <sheetData>
    <row r="1" spans="1:13" ht="15.75" x14ac:dyDescent="0.25">
      <c r="A1" s="9" t="s">
        <v>0</v>
      </c>
      <c r="B1" s="8"/>
      <c r="C1" s="8"/>
      <c r="D1" s="8"/>
      <c r="E1" s="4"/>
      <c r="F1" s="4"/>
      <c r="G1" s="4"/>
      <c r="H1" s="4"/>
    </row>
    <row r="2" spans="1:13" ht="15.75" x14ac:dyDescent="0.25">
      <c r="A2" s="4"/>
      <c r="B2" s="3"/>
      <c r="C2" s="3"/>
      <c r="D2" s="3"/>
      <c r="E2" s="3"/>
      <c r="F2" s="3"/>
      <c r="G2" s="3"/>
      <c r="H2" s="3"/>
    </row>
    <row r="3" spans="1:13" x14ac:dyDescent="0.2">
      <c r="A3" s="41"/>
      <c r="B3" s="41"/>
      <c r="C3" s="41"/>
      <c r="D3" s="25" t="s">
        <v>6</v>
      </c>
      <c r="E3" s="25" t="s">
        <v>7</v>
      </c>
      <c r="F3" s="25" t="s">
        <v>8</v>
      </c>
      <c r="G3" s="25" t="s">
        <v>9</v>
      </c>
      <c r="H3" s="25" t="s">
        <v>10</v>
      </c>
      <c r="I3" s="26" t="s">
        <v>17</v>
      </c>
      <c r="J3" s="26" t="s">
        <v>20</v>
      </c>
      <c r="K3" s="6"/>
      <c r="L3" s="6"/>
      <c r="M3" s="6"/>
    </row>
    <row r="4" spans="1:13" x14ac:dyDescent="0.2">
      <c r="A4" s="42" t="s">
        <v>21</v>
      </c>
      <c r="B4" s="42"/>
      <c r="C4" s="42"/>
      <c r="D4" s="40">
        <v>40</v>
      </c>
      <c r="E4" s="40">
        <v>24</v>
      </c>
      <c r="F4" s="40">
        <v>6</v>
      </c>
      <c r="G4" s="40">
        <v>6</v>
      </c>
      <c r="H4" s="40">
        <f>HUB!H4</f>
        <v>10</v>
      </c>
      <c r="I4" s="35">
        <f>SUM(D4:G4)</f>
        <v>76</v>
      </c>
      <c r="J4" s="35">
        <f>SUM(D4:H4)</f>
        <v>86</v>
      </c>
      <c r="K4" s="7"/>
      <c r="L4" s="7"/>
      <c r="M4" s="7"/>
    </row>
    <row r="5" spans="1:13" x14ac:dyDescent="0.2">
      <c r="A5" s="42" t="s">
        <v>22</v>
      </c>
      <c r="B5" s="42"/>
      <c r="C5" s="42"/>
      <c r="D5" s="40">
        <v>40</v>
      </c>
      <c r="E5" s="40">
        <v>18</v>
      </c>
      <c r="F5" s="40">
        <v>6</v>
      </c>
      <c r="G5" s="40">
        <v>6</v>
      </c>
      <c r="H5" s="40">
        <f>HUB!H5</f>
        <v>10</v>
      </c>
      <c r="I5" s="35">
        <f t="shared" ref="I5:I6" si="0">SUM(D5:G5)</f>
        <v>70</v>
      </c>
      <c r="J5" s="35">
        <f>SUM(D5:H5)</f>
        <v>80</v>
      </c>
      <c r="K5" s="7"/>
      <c r="L5" s="7"/>
      <c r="M5" s="7"/>
    </row>
    <row r="6" spans="1:13" x14ac:dyDescent="0.2">
      <c r="A6" s="42" t="s">
        <v>23</v>
      </c>
      <c r="B6" s="42"/>
      <c r="C6" s="42"/>
      <c r="D6" s="40">
        <v>40</v>
      </c>
      <c r="E6" s="40">
        <v>30</v>
      </c>
      <c r="F6" s="40">
        <v>10</v>
      </c>
      <c r="G6" s="40">
        <v>10</v>
      </c>
      <c r="H6" s="40">
        <f>HUB!H6</f>
        <v>6.8</v>
      </c>
      <c r="I6" s="35">
        <f t="shared" si="0"/>
        <v>90</v>
      </c>
      <c r="J6" s="35">
        <f>SUM(D6:H6)</f>
        <v>96.8</v>
      </c>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4"/>
  <sheetViews>
    <sheetView workbookViewId="0">
      <selection activeCell="I35" sqref="I35"/>
    </sheetView>
  </sheetViews>
  <sheetFormatPr defaultRowHeight="12.75" x14ac:dyDescent="0.2"/>
  <cols>
    <col min="9" max="9" width="14.42578125" bestFit="1" customWidth="1"/>
  </cols>
  <sheetData>
    <row r="1" spans="1:13" ht="15.75" x14ac:dyDescent="0.25">
      <c r="A1" s="9" t="s">
        <v>0</v>
      </c>
      <c r="B1" s="8"/>
      <c r="C1" s="8"/>
      <c r="D1" s="8"/>
      <c r="E1" s="4"/>
      <c r="F1" s="4"/>
      <c r="G1" s="4"/>
      <c r="H1" s="4"/>
    </row>
    <row r="2" spans="1:13" ht="15.75" x14ac:dyDescent="0.25">
      <c r="A2" s="4"/>
      <c r="B2" s="3"/>
      <c r="C2" s="3"/>
      <c r="D2" s="3"/>
      <c r="E2" s="3"/>
      <c r="F2" s="3"/>
      <c r="G2" s="3"/>
      <c r="H2" s="3"/>
    </row>
    <row r="3" spans="1:13" x14ac:dyDescent="0.2">
      <c r="A3" s="41"/>
      <c r="B3" s="41"/>
      <c r="C3" s="41"/>
      <c r="D3" s="25" t="s">
        <v>6</v>
      </c>
      <c r="E3" s="25" t="s">
        <v>7</v>
      </c>
      <c r="F3" s="25" t="s">
        <v>8</v>
      </c>
      <c r="G3" s="25" t="s">
        <v>9</v>
      </c>
      <c r="H3" s="25" t="s">
        <v>10</v>
      </c>
      <c r="I3" s="26" t="s">
        <v>17</v>
      </c>
      <c r="J3" s="26" t="s">
        <v>20</v>
      </c>
      <c r="K3" s="6"/>
      <c r="L3" s="6"/>
      <c r="M3" s="6"/>
    </row>
    <row r="4" spans="1:13" x14ac:dyDescent="0.2">
      <c r="A4" s="42" t="s">
        <v>21</v>
      </c>
      <c r="B4" s="42"/>
      <c r="C4" s="42"/>
      <c r="D4" s="40">
        <v>32</v>
      </c>
      <c r="E4" s="40">
        <v>24</v>
      </c>
      <c r="F4" s="40">
        <v>8</v>
      </c>
      <c r="G4" s="40">
        <v>8</v>
      </c>
      <c r="H4" s="40">
        <f>HUB!H4</f>
        <v>10</v>
      </c>
      <c r="I4" s="35">
        <f>SUM(D4:G4)</f>
        <v>72</v>
      </c>
      <c r="J4" s="35">
        <f>SUM(D4:H4)</f>
        <v>82</v>
      </c>
      <c r="K4" s="7"/>
      <c r="L4" s="7"/>
      <c r="M4" s="7"/>
    </row>
    <row r="5" spans="1:13" x14ac:dyDescent="0.2">
      <c r="A5" s="42" t="s">
        <v>22</v>
      </c>
      <c r="B5" s="42"/>
      <c r="C5" s="42"/>
      <c r="D5" s="40">
        <v>40</v>
      </c>
      <c r="E5" s="40">
        <v>27</v>
      </c>
      <c r="F5" s="40">
        <v>10</v>
      </c>
      <c r="G5" s="40">
        <v>10</v>
      </c>
      <c r="H5" s="40">
        <f>HUB!H5</f>
        <v>10</v>
      </c>
      <c r="I5" s="35">
        <f t="shared" ref="I5:I6" si="0">SUM(D5:G5)</f>
        <v>87</v>
      </c>
      <c r="J5" s="35">
        <f>SUM(D5:H5)</f>
        <v>97</v>
      </c>
      <c r="K5" s="7"/>
      <c r="L5" s="7"/>
      <c r="M5" s="7"/>
    </row>
    <row r="6" spans="1:13" x14ac:dyDescent="0.2">
      <c r="A6" s="42" t="s">
        <v>23</v>
      </c>
      <c r="B6" s="42"/>
      <c r="C6" s="42"/>
      <c r="D6" s="40">
        <v>36</v>
      </c>
      <c r="E6" s="40">
        <v>30</v>
      </c>
      <c r="F6" s="40">
        <v>10</v>
      </c>
      <c r="G6" s="40">
        <v>9</v>
      </c>
      <c r="H6" s="40">
        <f>HUB!H6</f>
        <v>6.8</v>
      </c>
      <c r="I6" s="35">
        <f t="shared" si="0"/>
        <v>85</v>
      </c>
      <c r="J6" s="35">
        <f>SUM(D6:H6)</f>
        <v>91.8</v>
      </c>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sheetData>
  <mergeCells count="4">
    <mergeCell ref="A6:C6"/>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workbookViewId="0">
      <selection activeCell="E6" sqref="E6"/>
    </sheetView>
  </sheetViews>
  <sheetFormatPr defaultRowHeight="12.75" x14ac:dyDescent="0.2"/>
  <sheetData>
    <row r="1" spans="1:13" ht="15.75" x14ac:dyDescent="0.25">
      <c r="A1" s="9" t="s">
        <v>0</v>
      </c>
      <c r="B1" s="8"/>
      <c r="C1" s="8"/>
      <c r="D1" s="8"/>
      <c r="E1" s="4"/>
      <c r="F1" s="4"/>
      <c r="G1" s="4"/>
      <c r="H1" s="4"/>
      <c r="I1" s="7"/>
      <c r="J1" s="7"/>
      <c r="K1" s="7"/>
      <c r="L1" s="7"/>
      <c r="M1" s="7"/>
    </row>
    <row r="2" spans="1:13" ht="15.75" x14ac:dyDescent="0.25">
      <c r="A2" s="4"/>
      <c r="B2" s="3"/>
      <c r="C2" s="3"/>
      <c r="D2" s="3"/>
      <c r="E2" s="3"/>
      <c r="F2" s="3"/>
      <c r="G2" s="3"/>
      <c r="H2" s="3"/>
      <c r="I2" s="7"/>
      <c r="J2" s="7"/>
      <c r="K2" s="7"/>
      <c r="L2" s="7"/>
      <c r="M2" s="7"/>
    </row>
    <row r="3" spans="1:13" x14ac:dyDescent="0.2">
      <c r="A3" s="41"/>
      <c r="B3" s="41"/>
      <c r="C3" s="41"/>
      <c r="D3" s="25" t="s">
        <v>6</v>
      </c>
      <c r="E3" s="25" t="s">
        <v>7</v>
      </c>
      <c r="F3" s="25" t="s">
        <v>8</v>
      </c>
      <c r="G3" s="25" t="s">
        <v>9</v>
      </c>
      <c r="H3" s="25" t="s">
        <v>10</v>
      </c>
      <c r="I3" s="26" t="s">
        <v>17</v>
      </c>
      <c r="J3" s="26" t="s">
        <v>20</v>
      </c>
      <c r="K3" s="6"/>
      <c r="L3" s="6"/>
      <c r="M3" s="6"/>
    </row>
    <row r="4" spans="1:13" x14ac:dyDescent="0.2">
      <c r="A4" s="42" t="s">
        <v>21</v>
      </c>
      <c r="B4" s="42"/>
      <c r="C4" s="42"/>
      <c r="D4" s="40">
        <v>37.6</v>
      </c>
      <c r="E4" s="40">
        <v>24</v>
      </c>
      <c r="F4" s="40">
        <v>8</v>
      </c>
      <c r="G4" s="40">
        <v>8</v>
      </c>
      <c r="H4" s="40">
        <f>HUB!H4</f>
        <v>10</v>
      </c>
      <c r="I4" s="35">
        <f>SUM(D4:G4)</f>
        <v>77.599999999999994</v>
      </c>
      <c r="J4" s="35">
        <f>SUM(D4:H4)</f>
        <v>87.6</v>
      </c>
      <c r="K4" s="7"/>
      <c r="L4" s="7"/>
      <c r="M4" s="7"/>
    </row>
    <row r="5" spans="1:13" x14ac:dyDescent="0.2">
      <c r="A5" s="42" t="s">
        <v>22</v>
      </c>
      <c r="B5" s="42"/>
      <c r="C5" s="42"/>
      <c r="D5" s="40">
        <v>38.4</v>
      </c>
      <c r="E5" s="40">
        <v>21</v>
      </c>
      <c r="F5" s="40">
        <v>8</v>
      </c>
      <c r="G5" s="40">
        <v>7</v>
      </c>
      <c r="H5" s="40">
        <f>HUB!H5</f>
        <v>10</v>
      </c>
      <c r="I5" s="35">
        <f t="shared" ref="I5:I6" si="0">SUM(D5:G5)</f>
        <v>74.400000000000006</v>
      </c>
      <c r="J5" s="35">
        <f>SUM(D5:H5)</f>
        <v>84.4</v>
      </c>
      <c r="K5" s="7"/>
      <c r="L5" s="7"/>
      <c r="M5" s="7"/>
    </row>
    <row r="6" spans="1:13" x14ac:dyDescent="0.2">
      <c r="A6" s="42" t="s">
        <v>23</v>
      </c>
      <c r="B6" s="42"/>
      <c r="C6" s="42"/>
      <c r="D6" s="40">
        <v>36</v>
      </c>
      <c r="E6" s="40">
        <v>27</v>
      </c>
      <c r="F6" s="40">
        <v>9</v>
      </c>
      <c r="G6" s="40">
        <v>9</v>
      </c>
      <c r="H6" s="40">
        <f>HUB!H6</f>
        <v>6.8</v>
      </c>
      <c r="I6" s="35">
        <f t="shared" si="0"/>
        <v>81</v>
      </c>
      <c r="J6" s="35">
        <f>SUM(D6:H6)</f>
        <v>87.8</v>
      </c>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row r="25" spans="1:13" x14ac:dyDescent="0.2">
      <c r="A25" s="7"/>
      <c r="B25" s="7"/>
      <c r="C25" s="7"/>
      <c r="D25" s="7"/>
      <c r="E25" s="7"/>
      <c r="F25" s="7"/>
      <c r="G25" s="7"/>
      <c r="H25" s="7"/>
      <c r="I25" s="7"/>
      <c r="J25" s="7"/>
      <c r="K25" s="7"/>
      <c r="L25" s="7"/>
      <c r="M25" s="7"/>
    </row>
    <row r="26" spans="1:13" x14ac:dyDescent="0.2">
      <c r="A26" s="7"/>
      <c r="B26" s="7"/>
      <c r="C26" s="7"/>
      <c r="D26" s="7"/>
      <c r="E26" s="7"/>
      <c r="F26" s="7"/>
      <c r="G26" s="7"/>
      <c r="H26" s="7"/>
      <c r="I26" s="7"/>
      <c r="J26" s="7"/>
      <c r="K26" s="7"/>
      <c r="L26" s="7"/>
      <c r="M26" s="7"/>
    </row>
    <row r="27" spans="1:13" x14ac:dyDescent="0.2">
      <c r="A27" s="7"/>
      <c r="B27" s="7"/>
      <c r="C27" s="7"/>
      <c r="D27" s="7"/>
      <c r="E27" s="7"/>
      <c r="F27" s="7"/>
      <c r="G27" s="7"/>
      <c r="H27" s="7"/>
      <c r="I27" s="7"/>
      <c r="J27" s="7"/>
      <c r="K27" s="7"/>
      <c r="L27" s="7"/>
      <c r="M27" s="7"/>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0"/>
  <sheetViews>
    <sheetView workbookViewId="0">
      <selection activeCell="I6" sqref="I6"/>
    </sheetView>
  </sheetViews>
  <sheetFormatPr defaultRowHeight="12.75" x14ac:dyDescent="0.2"/>
  <sheetData>
    <row r="1" spans="1:13" ht="15.75" x14ac:dyDescent="0.25">
      <c r="A1" s="9" t="s">
        <v>0</v>
      </c>
      <c r="B1" s="8"/>
      <c r="C1" s="8"/>
      <c r="D1" s="8"/>
      <c r="E1" s="4"/>
      <c r="F1" s="4"/>
      <c r="G1" s="4"/>
      <c r="H1" s="4"/>
      <c r="I1" s="7"/>
      <c r="J1" s="7"/>
      <c r="K1" s="7"/>
      <c r="L1" s="7"/>
      <c r="M1" s="7"/>
    </row>
    <row r="2" spans="1:13" ht="15.75" x14ac:dyDescent="0.25">
      <c r="A2" s="4"/>
      <c r="B2" s="3"/>
      <c r="C2" s="3"/>
      <c r="D2" s="3"/>
      <c r="E2" s="3"/>
      <c r="F2" s="3"/>
      <c r="G2" s="3"/>
      <c r="H2" s="3"/>
      <c r="I2" s="7"/>
      <c r="J2" s="7"/>
      <c r="K2" s="7"/>
      <c r="L2" s="7"/>
      <c r="M2" s="7"/>
    </row>
    <row r="3" spans="1:13" x14ac:dyDescent="0.2">
      <c r="A3" s="41"/>
      <c r="B3" s="41"/>
      <c r="C3" s="41"/>
      <c r="D3" s="25" t="s">
        <v>6</v>
      </c>
      <c r="E3" s="25" t="s">
        <v>7</v>
      </c>
      <c r="F3" s="25" t="s">
        <v>8</v>
      </c>
      <c r="G3" s="25" t="s">
        <v>9</v>
      </c>
      <c r="H3" s="25" t="s">
        <v>10</v>
      </c>
      <c r="I3" s="26" t="s">
        <v>17</v>
      </c>
      <c r="J3" s="26" t="s">
        <v>20</v>
      </c>
      <c r="K3" s="6"/>
      <c r="L3" s="6"/>
      <c r="M3" s="6"/>
    </row>
    <row r="4" spans="1:13" x14ac:dyDescent="0.2">
      <c r="A4" s="42" t="s">
        <v>21</v>
      </c>
      <c r="B4" s="42"/>
      <c r="C4" s="42"/>
      <c r="D4" s="40">
        <v>32</v>
      </c>
      <c r="E4" s="40">
        <v>24</v>
      </c>
      <c r="F4" s="40">
        <v>6</v>
      </c>
      <c r="G4" s="40">
        <v>6</v>
      </c>
      <c r="H4" s="40">
        <f>HUB!H4</f>
        <v>10</v>
      </c>
      <c r="I4" s="35">
        <f>SUM(D4:G4)</f>
        <v>68</v>
      </c>
      <c r="J4" s="35">
        <f>SUM(D4:H4)</f>
        <v>78</v>
      </c>
      <c r="K4" s="7"/>
      <c r="L4" s="7"/>
      <c r="M4" s="7"/>
    </row>
    <row r="5" spans="1:13" x14ac:dyDescent="0.2">
      <c r="A5" s="42" t="s">
        <v>22</v>
      </c>
      <c r="B5" s="42"/>
      <c r="C5" s="42"/>
      <c r="D5" s="40">
        <v>40</v>
      </c>
      <c r="E5" s="40">
        <v>24</v>
      </c>
      <c r="F5" s="40">
        <v>10</v>
      </c>
      <c r="G5" s="40">
        <v>8</v>
      </c>
      <c r="H5" s="40">
        <f>HUB!H5</f>
        <v>10</v>
      </c>
      <c r="I5" s="35">
        <f t="shared" ref="I5:I6" si="0">SUM(D5:G5)</f>
        <v>82</v>
      </c>
      <c r="J5" s="35">
        <f>SUM(D5:H5)</f>
        <v>92</v>
      </c>
      <c r="K5" s="7"/>
      <c r="L5" s="7"/>
      <c r="M5" s="7"/>
    </row>
    <row r="6" spans="1:13" x14ac:dyDescent="0.2">
      <c r="A6" s="42" t="s">
        <v>23</v>
      </c>
      <c r="B6" s="42"/>
      <c r="C6" s="42"/>
      <c r="D6" s="40">
        <v>32</v>
      </c>
      <c r="E6" s="40">
        <v>30</v>
      </c>
      <c r="F6" s="40">
        <v>8</v>
      </c>
      <c r="G6" s="40">
        <v>10</v>
      </c>
      <c r="H6" s="40">
        <f>HUB!H6</f>
        <v>6.8</v>
      </c>
      <c r="I6" s="35">
        <f t="shared" si="0"/>
        <v>80</v>
      </c>
      <c r="J6" s="35">
        <f>SUM(D6:H6)</f>
        <v>86.8</v>
      </c>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sheetData>
  <mergeCells count="4">
    <mergeCell ref="A3:C3"/>
    <mergeCell ref="A4:C4"/>
    <mergeCell ref="A5:C5"/>
    <mergeCell ref="A6:C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0"/>
  <sheetViews>
    <sheetView workbookViewId="0">
      <selection activeCell="K28" sqref="K28"/>
    </sheetView>
  </sheetViews>
  <sheetFormatPr defaultRowHeight="12.75" x14ac:dyDescent="0.2"/>
  <sheetData>
    <row r="1" spans="1:13" ht="15.75" x14ac:dyDescent="0.25">
      <c r="A1" s="9" t="s">
        <v>0</v>
      </c>
      <c r="B1" s="8"/>
      <c r="C1" s="8"/>
      <c r="D1" s="8"/>
      <c r="E1" s="4"/>
      <c r="F1" s="4"/>
      <c r="G1" s="4"/>
      <c r="H1" s="4"/>
      <c r="I1" s="7"/>
      <c r="J1" s="7"/>
      <c r="K1" s="7"/>
      <c r="L1" s="7"/>
      <c r="M1" s="7"/>
    </row>
    <row r="2" spans="1:13" ht="15.75" x14ac:dyDescent="0.25">
      <c r="A2" s="4"/>
      <c r="B2" s="3"/>
      <c r="C2" s="3"/>
      <c r="D2" s="3"/>
      <c r="E2" s="3"/>
      <c r="F2" s="3"/>
      <c r="G2" s="3"/>
      <c r="H2" s="3"/>
      <c r="I2" s="7"/>
      <c r="J2" s="7"/>
      <c r="K2" s="7"/>
      <c r="L2" s="7"/>
      <c r="M2" s="7"/>
    </row>
    <row r="3" spans="1:13" x14ac:dyDescent="0.2">
      <c r="A3" s="41"/>
      <c r="B3" s="41"/>
      <c r="C3" s="41"/>
      <c r="D3" s="25" t="s">
        <v>6</v>
      </c>
      <c r="E3" s="25" t="s">
        <v>7</v>
      </c>
      <c r="F3" s="25" t="s">
        <v>8</v>
      </c>
      <c r="G3" s="25" t="s">
        <v>9</v>
      </c>
      <c r="H3" s="25" t="s">
        <v>10</v>
      </c>
      <c r="I3" s="26" t="s">
        <v>17</v>
      </c>
      <c r="J3" s="26" t="s">
        <v>20</v>
      </c>
      <c r="K3" s="6"/>
      <c r="L3" s="6"/>
      <c r="M3" s="7"/>
    </row>
    <row r="4" spans="1:13" x14ac:dyDescent="0.2">
      <c r="A4" s="43" t="s">
        <v>21</v>
      </c>
      <c r="B4" s="43"/>
      <c r="C4" s="43"/>
      <c r="D4" s="37"/>
      <c r="E4" s="37"/>
      <c r="F4" s="37"/>
      <c r="G4" s="37"/>
      <c r="H4" s="38">
        <v>10</v>
      </c>
      <c r="I4" s="35">
        <f>SUM(D4:G4)</f>
        <v>0</v>
      </c>
      <c r="J4" s="35">
        <f>SUM(D4:H4)</f>
        <v>10</v>
      </c>
      <c r="K4" s="7"/>
      <c r="L4" s="7"/>
      <c r="M4" s="7"/>
    </row>
    <row r="5" spans="1:13" x14ac:dyDescent="0.2">
      <c r="A5" s="43" t="s">
        <v>22</v>
      </c>
      <c r="B5" s="43"/>
      <c r="C5" s="43"/>
      <c r="D5" s="37"/>
      <c r="E5" s="37"/>
      <c r="F5" s="37"/>
      <c r="G5" s="37"/>
      <c r="H5" s="38">
        <v>10</v>
      </c>
      <c r="I5" s="35">
        <f t="shared" ref="I5:I6" si="0">SUM(D5:G5)</f>
        <v>0</v>
      </c>
      <c r="J5" s="35">
        <f>SUM(D5:H5)</f>
        <v>10</v>
      </c>
      <c r="K5" s="7"/>
      <c r="L5" s="7"/>
      <c r="M5" s="7"/>
    </row>
    <row r="6" spans="1:13" x14ac:dyDescent="0.2">
      <c r="A6" s="43" t="s">
        <v>23</v>
      </c>
      <c r="B6" s="43"/>
      <c r="C6" s="43"/>
      <c r="D6" s="37"/>
      <c r="E6" s="37"/>
      <c r="F6" s="37"/>
      <c r="G6" s="37"/>
      <c r="H6" s="38">
        <v>6.8</v>
      </c>
      <c r="I6" s="35">
        <f t="shared" si="0"/>
        <v>0</v>
      </c>
      <c r="J6" s="35">
        <f>SUM(D6:H6)</f>
        <v>6.8</v>
      </c>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sheetData>
  <mergeCells count="4">
    <mergeCell ref="A3:C3"/>
    <mergeCell ref="A4:C4"/>
    <mergeCell ref="A5:C5"/>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Criteria</vt:lpstr>
      <vt:lpstr>Evaluator 2</vt:lpstr>
      <vt:lpstr>Evaluator 1</vt:lpstr>
      <vt:lpstr>Evaluator 3</vt:lpstr>
      <vt:lpstr>Evaluator 4</vt:lpstr>
      <vt:lpstr>Evaluator 5</vt:lpstr>
      <vt:lpstr>Evaluator 6</vt:lpstr>
      <vt:lpstr>Evaluator 7</vt:lpstr>
      <vt:lpstr>HUB</vt:lpstr>
      <vt:lpstr>Summary</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2019-08-22T15:10:05Z</dcterms:modified>
</cp:coreProperties>
</file>