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tabRatio="825" activeTab="11"/>
  </bookViews>
  <sheets>
    <sheet name="Evaluation" sheetId="15" r:id="rId1"/>
    <sheet name="Evaluator 1" sheetId="2" r:id="rId2"/>
    <sheet name="Evaluator 2" sheetId="3" r:id="rId3"/>
    <sheet name="Evaluator 3" sheetId="5" r:id="rId4"/>
    <sheet name="Evaluator 4" sheetId="9" r:id="rId5"/>
    <sheet name="Evaluator 5" sheetId="10" r:id="rId6"/>
    <sheet name="Evaluator 6" sheetId="11" r:id="rId7"/>
    <sheet name="Evaluator 7" sheetId="13" r:id="rId8"/>
    <sheet name="HUB" sheetId="14" r:id="rId9"/>
    <sheet name="Evaluator 8" sheetId="4" r:id="rId10"/>
    <sheet name="Summary" sheetId="1" r:id="rId11"/>
    <sheet name="Criteria" sheetId="16" r:id="rId12"/>
  </sheets>
  <calcPr calcId="152511"/>
</workbook>
</file>

<file path=xl/calcChain.xml><?xml version="1.0" encoding="utf-8"?>
<calcChain xmlns="http://schemas.openxmlformats.org/spreadsheetml/2006/main">
  <c r="P16" i="16" l="1"/>
  <c r="M16" i="16"/>
  <c r="J16" i="16"/>
  <c r="G16" i="16"/>
  <c r="D16" i="16"/>
  <c r="Q16" i="16" s="1"/>
  <c r="P15" i="16"/>
  <c r="Q15" i="16" s="1"/>
  <c r="M15" i="16"/>
  <c r="J15" i="16"/>
  <c r="G15" i="16"/>
  <c r="D15" i="16"/>
  <c r="P14" i="16"/>
  <c r="M14" i="16"/>
  <c r="J14" i="16"/>
  <c r="Q14" i="16" s="1"/>
  <c r="G14" i="16"/>
  <c r="D14" i="16"/>
  <c r="P13" i="16"/>
  <c r="M13" i="16"/>
  <c r="J13" i="16"/>
  <c r="G13" i="16"/>
  <c r="D13" i="16"/>
  <c r="Q13" i="16" s="1"/>
  <c r="P16" i="15" l="1"/>
  <c r="M16" i="15"/>
  <c r="J16" i="15"/>
  <c r="G16" i="15"/>
  <c r="D16" i="15"/>
  <c r="Q16" i="15" s="1"/>
  <c r="P15" i="15"/>
  <c r="Q15" i="15" s="1"/>
  <c r="M15" i="15"/>
  <c r="J15" i="15"/>
  <c r="G15" i="15"/>
  <c r="D15" i="15"/>
  <c r="P14" i="15"/>
  <c r="M14" i="15"/>
  <c r="J14" i="15"/>
  <c r="Q14" i="15" s="1"/>
  <c r="G14" i="15"/>
  <c r="D14" i="15"/>
  <c r="P13" i="15"/>
  <c r="M13" i="15"/>
  <c r="J13" i="15"/>
  <c r="G13" i="15"/>
  <c r="D13" i="15"/>
  <c r="Q13" i="15" s="1"/>
  <c r="U8" i="1" l="1"/>
  <c r="U9" i="1"/>
  <c r="U10" i="1"/>
  <c r="U7" i="1"/>
  <c r="S8" i="1"/>
  <c r="S9" i="1"/>
  <c r="S10" i="1"/>
  <c r="S7" i="1"/>
  <c r="Q8" i="1"/>
  <c r="R8" i="1" s="1"/>
  <c r="Q9" i="1"/>
  <c r="R9" i="1" s="1"/>
  <c r="Q10" i="1"/>
  <c r="Q7" i="1"/>
  <c r="R7" i="1" s="1"/>
  <c r="M8" i="1"/>
  <c r="M9" i="1"/>
  <c r="M10" i="1"/>
  <c r="M7" i="1"/>
  <c r="M6" i="1"/>
  <c r="J8" i="1"/>
  <c r="J9" i="1"/>
  <c r="J10" i="1"/>
  <c r="J7" i="1"/>
  <c r="B8" i="1"/>
  <c r="C8" i="1"/>
  <c r="D8" i="1"/>
  <c r="E8" i="1"/>
  <c r="F8" i="1"/>
  <c r="G8" i="1"/>
  <c r="H8" i="1"/>
  <c r="I8" i="1"/>
  <c r="B9" i="1"/>
  <c r="C9" i="1"/>
  <c r="D9" i="1"/>
  <c r="E9" i="1"/>
  <c r="F9" i="1"/>
  <c r="G9" i="1"/>
  <c r="H9" i="1"/>
  <c r="I9" i="1"/>
  <c r="B10" i="1"/>
  <c r="C10" i="1"/>
  <c r="D10" i="1"/>
  <c r="E10" i="1"/>
  <c r="F10" i="1"/>
  <c r="G10" i="1"/>
  <c r="H10" i="1"/>
  <c r="I10" i="1"/>
  <c r="I7" i="1"/>
  <c r="H7" i="1"/>
  <c r="G7" i="1"/>
  <c r="F7" i="1"/>
  <c r="E7" i="1"/>
  <c r="D7" i="1"/>
  <c r="C7" i="1"/>
  <c r="B7" i="1"/>
  <c r="R10" i="1"/>
  <c r="I7" i="14"/>
  <c r="I6" i="14"/>
  <c r="I5" i="14"/>
  <c r="I4" i="14"/>
  <c r="I7" i="13"/>
  <c r="I6" i="13"/>
  <c r="I5" i="13"/>
  <c r="I4" i="13"/>
  <c r="I7" i="4"/>
  <c r="I6" i="4"/>
  <c r="I5" i="4"/>
  <c r="I4" i="4"/>
  <c r="I7" i="11"/>
  <c r="I6" i="11"/>
  <c r="I5" i="11"/>
  <c r="I4" i="11"/>
  <c r="I7" i="10"/>
  <c r="I6" i="10"/>
  <c r="I5" i="10"/>
  <c r="I4" i="10"/>
  <c r="I7" i="9"/>
  <c r="I6" i="9"/>
  <c r="I5" i="9"/>
  <c r="I4" i="9"/>
  <c r="I7" i="5"/>
  <c r="I6" i="5"/>
  <c r="I5" i="5"/>
  <c r="I4" i="5"/>
  <c r="I7" i="3"/>
  <c r="I6" i="3"/>
  <c r="I5" i="3"/>
  <c r="I4" i="3"/>
  <c r="I5" i="2"/>
  <c r="I6" i="2"/>
  <c r="I7" i="2"/>
  <c r="I4" i="2"/>
  <c r="N7" i="1" l="1"/>
  <c r="N9" i="1"/>
  <c r="N8" i="1"/>
  <c r="N10" i="1"/>
  <c r="A10" i="1"/>
  <c r="O8" i="1" l="1"/>
  <c r="O9" i="1"/>
  <c r="O10" i="1"/>
  <c r="O7" i="1"/>
  <c r="A8" i="1" l="1"/>
  <c r="A9" i="1"/>
  <c r="A7" i="1"/>
  <c r="V8" i="1" l="1"/>
  <c r="V9" i="1"/>
  <c r="V7" i="1"/>
  <c r="V10" i="1"/>
  <c r="K8" i="1"/>
  <c r="K9" i="1"/>
  <c r="K10" i="1"/>
  <c r="K7" i="1"/>
</calcChain>
</file>

<file path=xl/sharedStrings.xml><?xml version="1.0" encoding="utf-8"?>
<sst xmlns="http://schemas.openxmlformats.org/spreadsheetml/2006/main" count="197" uniqueCount="73">
  <si>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</si>
  <si>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</si>
  <si>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</si>
  <si>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</si>
  <si>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</si>
  <si>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</si>
  <si>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</si>
  <si>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</si>
  <si>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</si>
  <si>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</si>
  <si>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</si>
  <si>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</si>
  <si>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</si>
  <si>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</si>
  <si>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</si>
  <si>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</si>
  <si>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</si>
  <si>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</si>
  <si>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</si>
  <si>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</si>
  <si>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</si>
  <si>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</si>
  <si>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</si>
  <si>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</si>
  <si>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</si>
  <si>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ABM</t>
  </si>
  <si>
    <t>OVG</t>
  </si>
  <si>
    <t>SMG</t>
  </si>
  <si>
    <t>TDIndustries</t>
  </si>
  <si>
    <t>Evaluator 8</t>
  </si>
  <si>
    <t>HUB</t>
  </si>
  <si>
    <t>HUB Ranking</t>
  </si>
  <si>
    <t>HUB Score</t>
  </si>
  <si>
    <t>Average HUB</t>
  </si>
  <si>
    <t>RFP730-19080 Athletics Facility Maintenance Services</t>
  </si>
  <si>
    <t xml:space="preserve">University of Houston Evaluation Matrix         
</t>
  </si>
  <si>
    <t>RFP 730-19080 Athletics Facility Maintenance Services</t>
  </si>
  <si>
    <t>Name</t>
  </si>
  <si>
    <t>Evaluation Due Date</t>
  </si>
  <si>
    <t>4/19/2019 @ 2 PM</t>
  </si>
  <si>
    <t xml:space="preserve"> Criteria 1</t>
  </si>
  <si>
    <t xml:space="preserve"> Criteria 2</t>
  </si>
  <si>
    <t xml:space="preserve"> Criteria 3</t>
  </si>
  <si>
    <t xml:space="preserve"> Criteria 4</t>
  </si>
  <si>
    <t xml:space="preserve"> Criteria 5</t>
  </si>
  <si>
    <t>Strength of Facility Maintenance Services experience, performance and relationships in comparably sized collegiate sports venues (i.e. collegiate stadiums, arenas and other athletic facilities) and higher education markets</t>
  </si>
  <si>
    <t>Ability to meet the scope of Facility Maintenance Services for the University’s Athletic Facilities as defined in this RFP</t>
  </si>
  <si>
    <t>The vendor’s past performance with the University of Houston System</t>
  </si>
  <si>
    <t>Points (1-5)</t>
  </si>
  <si>
    <t>Non-Disclosure:</t>
  </si>
  <si>
    <t>TJ Meagher</t>
  </si>
  <si>
    <t>tjmeagher@uh.edu</t>
  </si>
  <si>
    <t>David Tagliarino</t>
  </si>
  <si>
    <t>dtagliarino@uh.edu</t>
  </si>
  <si>
    <t>Montgomery Porter</t>
  </si>
  <si>
    <t>mmporter@uh.edu</t>
  </si>
  <si>
    <t>Bruce Gregory</t>
  </si>
  <si>
    <t>bgregory2@uh.edu</t>
  </si>
  <si>
    <t>DeJuena Chizer</t>
  </si>
  <si>
    <t>dchizer@uh.edu</t>
  </si>
  <si>
    <t>Bryan Paar</t>
  </si>
  <si>
    <t>bpaar@uh.edu</t>
  </si>
  <si>
    <t>Brandon Maddux</t>
  </si>
  <si>
    <t>bjmaddux@uh.edu</t>
  </si>
  <si>
    <t>Jeffrey Benjamin</t>
  </si>
  <si>
    <t>jlbenja3@central.uh.edu</t>
  </si>
  <si>
    <t xml:space="preserve">Duane Scott </t>
  </si>
  <si>
    <t>dscott3@central.uh.edu</t>
  </si>
  <si>
    <t>Maya Thornton</t>
  </si>
  <si>
    <t>mpthornton@uh.edu</t>
  </si>
  <si>
    <t>Updated: 6/18</t>
  </si>
  <si>
    <t>Cost, Delivery and Financial Proposal
**ONLY EVALUATOR 8 WILL EVALUATE**</t>
  </si>
  <si>
    <t>Respondent’s Past HUB/MBE/WBE Goal Attainment and Quality of Procedures for UHS HUB Goal Attainment on this Project
**ONLY HUB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</si>
</sst>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5">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9" fillId="26" borderId="0" applyNumberFormat="0" applyBorder="0" applyAlignment="0" applyProtection="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48" fillId="0" borderId="0" applyNumberFormat="0" applyFill="0" applyBorder="0" applyAlignment="0" applyProtection="0"/>
    <xf numFmtId="0" fontId="1" fillId="0" borderId="0"/>
  </cellStyleXfs>
  <cellXfs count="98">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38"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39" fillId="26" borderId="15" xfId="97" applyBorder="1" applyAlignment="1">
      <alignment horizontal="right"/>
    </xf>
    <xf numFmtId="0" fontId="15" fillId="0" borderId="0" xfId="99" applyFont="1"/>
    <xf numFmtId="0" fontId="41" fillId="0" borderId="10" xfId="101" applyFont="1" applyBorder="1" applyAlignment="1">
      <alignment horizontal="right"/>
    </xf>
    <xf numFmtId="0" fontId="43" fillId="0" borderId="10" xfId="101" applyFont="1" applyFill="1" applyBorder="1" applyAlignment="1">
      <alignment horizontal="right"/>
    </xf>
    <xf numFmtId="0" fontId="42" fillId="0" borderId="0" xfId="99" applyFont="1" applyFill="1" applyBorder="1"/>
    <xf numFmtId="0" fontId="15" fillId="0" borderId="0" xfId="99" applyFont="1"/>
    <xf numFmtId="0" fontId="15" fillId="0" borderId="0" xfId="99" applyFont="1"/>
    <xf numFmtId="0" fontId="15" fillId="0" borderId="0" xfId="99" applyFont="1"/>
    <xf numFmtId="0" fontId="15" fillId="0" borderId="0" xfId="99" applyFont="1"/>
    <xf numFmtId="0" fontId="15" fillId="0" borderId="0" xfId="99" applyFont="1"/>
    <xf numFmtId="0" fontId="41" fillId="0" borderId="10" xfId="101" applyFont="1" applyBorder="1" applyAlignment="1">
      <alignment horizontal="right"/>
    </xf>
    <xf numFmtId="0" fontId="43" fillId="0" borderId="10" xfId="101" applyFont="1" applyFill="1" applyBorder="1" applyAlignment="1">
      <alignment horizontal="right"/>
    </xf>
    <xf numFmtId="0" fontId="42" fillId="0" borderId="0" xfId="99" applyFont="1" applyFill="1" applyBorder="1"/>
    <xf numFmtId="0" fontId="15" fillId="0" borderId="0" xfId="99" applyFont="1"/>
    <xf numFmtId="0" fontId="15" fillId="0" borderId="0" xfId="99" applyFont="1"/>
    <xf numFmtId="0" fontId="15" fillId="0" borderId="0" xfId="99" applyFont="1"/>
    <xf numFmtId="0" fontId="15" fillId="25" borderId="0" xfId="99" applyFont="1" applyFill="1"/>
    <xf numFmtId="0" fontId="13" fillId="0" borderId="0" xfId="99" applyFont="1" applyFill="1"/>
    <xf numFmtId="0" fontId="14" fillId="25" borderId="0" xfId="99" applyFont="1" applyFill="1"/>
    <xf numFmtId="0" fontId="44" fillId="25" borderId="0" xfId="102" applyFont="1" applyFill="1" applyBorder="1" applyAlignment="1"/>
    <xf numFmtId="0" fontId="40" fillId="25" borderId="0" xfId="102" applyFont="1" applyFill="1" applyBorder="1" applyAlignment="1"/>
    <xf numFmtId="0" fontId="15" fillId="25" borderId="0" xfId="99" applyFont="1" applyFill="1" applyAlignment="1">
      <alignment horizontal="center"/>
    </xf>
    <xf numFmtId="0" fontId="47" fillId="25" borderId="0" xfId="99" applyFont="1" applyFill="1" applyAlignment="1">
      <alignment wrapText="1"/>
    </xf>
    <xf numFmtId="0" fontId="47" fillId="25" borderId="19" xfId="99" applyFont="1" applyFill="1" applyBorder="1" applyAlignment="1">
      <alignment horizontal="right" wrapText="1"/>
    </xf>
    <xf numFmtId="0" fontId="47" fillId="25" borderId="0" xfId="99" applyFont="1" applyFill="1" applyBorder="1" applyAlignment="1">
      <alignment horizontal="right" wrapText="1"/>
    </xf>
    <xf numFmtId="0" fontId="47" fillId="25" borderId="20" xfId="99" applyFont="1" applyFill="1" applyBorder="1" applyAlignment="1">
      <alignment horizontal="right" wrapText="1"/>
    </xf>
    <xf numFmtId="0" fontId="47" fillId="29" borderId="21" xfId="99" applyFont="1" applyFill="1" applyBorder="1" applyAlignment="1">
      <alignment horizontal="right" wrapText="1"/>
    </xf>
    <xf numFmtId="0" fontId="47" fillId="25" borderId="0" xfId="99" applyFont="1" applyFill="1" applyAlignment="1">
      <alignment horizontal="center" wrapText="1"/>
    </xf>
    <xf numFmtId="0" fontId="15" fillId="27" borderId="22" xfId="99" applyFont="1" applyFill="1" applyBorder="1"/>
    <xf numFmtId="0" fontId="15" fillId="31" borderId="20" xfId="99" applyFont="1" applyFill="1" applyBorder="1"/>
    <xf numFmtId="0" fontId="43" fillId="32" borderId="23" xfId="99" applyFont="1" applyFill="1" applyBorder="1"/>
    <xf numFmtId="0" fontId="15" fillId="33" borderId="24" xfId="99" applyFont="1" applyFill="1" applyBorder="1"/>
    <xf numFmtId="0" fontId="15" fillId="33" borderId="0" xfId="99" applyFont="1" applyFill="1" applyBorder="1"/>
    <xf numFmtId="0" fontId="15" fillId="25" borderId="10" xfId="99" applyFont="1" applyFill="1" applyBorder="1"/>
    <xf numFmtId="0" fontId="43" fillId="25" borderId="0" xfId="99" applyFont="1" applyFill="1"/>
    <xf numFmtId="0" fontId="15" fillId="25" borderId="0" xfId="99" applyFont="1" applyFill="1" applyAlignment="1">
      <alignment wrapText="1"/>
    </xf>
    <xf numFmtId="0" fontId="2" fillId="25" borderId="0" xfId="102" applyFill="1"/>
    <xf numFmtId="0" fontId="48" fillId="25" borderId="0" xfId="103" applyFill="1"/>
    <xf numFmtId="0" fontId="48" fillId="0" borderId="0" xfId="103"/>
    <xf numFmtId="0" fontId="2" fillId="0" borderId="0" xfId="102"/>
    <xf numFmtId="0" fontId="38" fillId="25" borderId="0" xfId="99" applyFont="1" applyFill="1"/>
    <xf numFmtId="0" fontId="15" fillId="30" borderId="0" xfId="99" applyFont="1" applyFill="1" applyBorder="1" applyAlignment="1">
      <alignment horizontal="center" vertical="center"/>
    </xf>
    <xf numFmtId="0" fontId="41" fillId="28" borderId="16" xfId="99" applyFont="1" applyFill="1" applyBorder="1" applyAlignment="1">
      <alignment horizontal="left"/>
    </xf>
    <xf numFmtId="0" fontId="41" fillId="28" borderId="17" xfId="99" applyFont="1" applyFill="1" applyBorder="1" applyAlignment="1">
      <alignment horizontal="left"/>
    </xf>
    <xf numFmtId="0" fontId="41" fillId="28" borderId="18" xfId="99" applyFont="1" applyFill="1" applyBorder="1" applyAlignment="1">
      <alignment horizontal="left"/>
    </xf>
    <xf numFmtId="0" fontId="45" fillId="25" borderId="16" xfId="99" applyFont="1" applyFill="1" applyBorder="1" applyAlignment="1">
      <alignment horizontal="left" vertical="top" wrapText="1"/>
    </xf>
    <xf numFmtId="0" fontId="45" fillId="25" borderId="17" xfId="99" applyFont="1" applyFill="1" applyBorder="1" applyAlignment="1">
      <alignment horizontal="left" vertical="top" wrapText="1"/>
    </xf>
    <xf numFmtId="0" fontId="45" fillId="25" borderId="18" xfId="99" applyFont="1" applyFill="1" applyBorder="1" applyAlignment="1">
      <alignment horizontal="left" vertical="top" wrapText="1"/>
    </xf>
    <xf numFmtId="0" fontId="46" fillId="25" borderId="16" xfId="99" applyFont="1" applyFill="1" applyBorder="1" applyAlignment="1">
      <alignment horizontal="left" vertical="top" wrapText="1"/>
    </xf>
    <xf numFmtId="0" fontId="46" fillId="25" borderId="17" xfId="99" applyFont="1" applyFill="1" applyBorder="1" applyAlignment="1">
      <alignment horizontal="left" vertical="top" wrapText="1"/>
    </xf>
    <xf numFmtId="0" fontId="46" fillId="25" borderId="18" xfId="99" applyFont="1" applyFill="1" applyBorder="1" applyAlignment="1">
      <alignment horizontal="left" vertical="top" wrapText="1"/>
    </xf>
    <xf numFmtId="0" fontId="13" fillId="25" borderId="0" xfId="99" applyFont="1" applyFill="1" applyAlignment="1">
      <alignment horizontal="left" wrapText="1"/>
    </xf>
    <xf numFmtId="0" fontId="15" fillId="27" borderId="0" xfId="102" applyFont="1" applyFill="1" applyBorder="1" applyAlignment="1">
      <alignment horizontal="center"/>
    </xf>
    <xf numFmtId="164" fontId="44" fillId="0" borderId="0" xfId="102" applyNumberFormat="1" applyFont="1" applyFill="1" applyBorder="1" applyAlignment="1">
      <alignment horizontal="center"/>
    </xf>
    <xf numFmtId="0" fontId="41" fillId="0" borderId="0" xfId="99" applyFont="1" applyAlignment="1">
      <alignment horizontal="left"/>
    </xf>
    <xf numFmtId="0" fontId="40" fillId="0" borderId="10" xfId="101" applyFont="1" applyBorder="1" applyAlignment="1">
      <alignment horizontal="center"/>
    </xf>
    <xf numFmtId="0" fontId="36" fillId="25" borderId="0" xfId="0" applyFont="1" applyFill="1" applyAlignment="1">
      <alignment horizontal="right"/>
    </xf>
    <xf numFmtId="0" fontId="36" fillId="25" borderId="0" xfId="0" applyFont="1" applyFill="1" applyBorder="1" applyAlignment="1">
      <alignment horizontal="right"/>
    </xf>
    <xf numFmtId="0" fontId="36" fillId="0" borderId="0" xfId="0" applyFont="1" applyFill="1" applyAlignment="1">
      <alignment horizontal="left"/>
    </xf>
    <xf numFmtId="0" fontId="44" fillId="25" borderId="0" xfId="104" applyFont="1" applyFill="1" applyBorder="1" applyAlignment="1"/>
    <xf numFmtId="0" fontId="15" fillId="27" borderId="0" xfId="104" applyFont="1" applyFill="1" applyBorder="1" applyAlignment="1">
      <alignment horizontal="center"/>
    </xf>
    <xf numFmtId="164" fontId="44" fillId="0" borderId="0" xfId="104" applyNumberFormat="1" applyFont="1" applyFill="1" applyBorder="1" applyAlignment="1">
      <alignment horizontal="center"/>
    </xf>
    <xf numFmtId="0" fontId="40" fillId="25" borderId="0" xfId="104" applyFont="1" applyFill="1" applyBorder="1" applyAlignment="1"/>
    <xf numFmtId="0" fontId="1" fillId="25" borderId="0" xfId="104" applyFill="1"/>
    <xf numFmtId="0" fontId="1" fillId="0" borderId="0" xfId="104"/>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rmal 8" xfId="104"/>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49434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20</xdr:row>
      <xdr:rowOff>9525</xdr:rowOff>
    </xdr:from>
    <xdr:ext cx="6800850" cy="3533775"/>
    <xdr:sp macro="" textlink="">
      <xdr:nvSpPr>
        <xdr:cNvPr id="3" name="TextBox 2"/>
        <xdr:cNvSpPr txBox="1"/>
      </xdr:nvSpPr>
      <xdr:spPr>
        <a:xfrm>
          <a:off x="9525" y="49434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lbenja3@central.uh.edu" TargetMode="External"/><Relationship Id="rId3" Type="http://schemas.openxmlformats.org/officeDocument/2006/relationships/hyperlink" Target="mailto:dtagliarino@uh.edu" TargetMode="External"/><Relationship Id="rId7" Type="http://schemas.openxmlformats.org/officeDocument/2006/relationships/hyperlink" Target="mailto:bpaar@uh.edu" TargetMode="External"/><Relationship Id="rId2" Type="http://schemas.openxmlformats.org/officeDocument/2006/relationships/hyperlink" Target="mailto:bjmaddux@uh.edu" TargetMode="External"/><Relationship Id="rId1" Type="http://schemas.openxmlformats.org/officeDocument/2006/relationships/hyperlink" Target="mailto:tjmeagher@uh.edu" TargetMode="External"/><Relationship Id="rId6" Type="http://schemas.openxmlformats.org/officeDocument/2006/relationships/hyperlink" Target="mailto:mpthornton@uh.edu" TargetMode="External"/><Relationship Id="rId11" Type="http://schemas.openxmlformats.org/officeDocument/2006/relationships/drawing" Target="../drawings/drawing1.xml"/><Relationship Id="rId5" Type="http://schemas.openxmlformats.org/officeDocument/2006/relationships/hyperlink" Target="mailto:dchizer@uh.edu" TargetMode="External"/><Relationship Id="rId10" Type="http://schemas.openxmlformats.org/officeDocument/2006/relationships/printerSettings" Target="../printerSettings/printerSettings1.bin"/><Relationship Id="rId4" Type="http://schemas.openxmlformats.org/officeDocument/2006/relationships/hyperlink" Target="mailto:mmporter@uh.edu" TargetMode="External"/><Relationship Id="rId9" Type="http://schemas.openxmlformats.org/officeDocument/2006/relationships/hyperlink" Target="mailto:dscott3@central.u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election activeCell="T11" sqref="T11"/>
    </sheetView>
  </sheetViews>
  <sheetFormatPr defaultRowHeight="12.75" x14ac:dyDescent="0.2"/>
  <cols>
    <col min="1" max="1" width="20.7109375" style="49" customWidth="1"/>
    <col min="2" max="2" width="6.28515625" style="49" customWidth="1"/>
    <col min="3" max="3" width="10.5703125" style="49" bestFit="1" customWidth="1"/>
    <col min="4" max="4" width="9.140625" style="49" customWidth="1"/>
    <col min="5" max="5" width="6.5703125" style="49" customWidth="1"/>
    <col min="6" max="6" width="10.5703125" style="49" bestFit="1" customWidth="1"/>
    <col min="7" max="7" width="9.140625" style="49" customWidth="1"/>
    <col min="8" max="8" width="6.5703125" style="49" customWidth="1"/>
    <col min="9" max="9" width="10.5703125" style="49" bestFit="1" customWidth="1"/>
    <col min="10" max="10" width="9.140625" style="49" customWidth="1"/>
    <col min="11" max="11" width="6.7109375" style="49" customWidth="1"/>
    <col min="12" max="12" width="10.5703125" style="49" bestFit="1" customWidth="1"/>
    <col min="13" max="13" width="9.140625" style="49" customWidth="1"/>
    <col min="14" max="14" width="6.28515625" style="49" customWidth="1"/>
    <col min="15" max="15" width="10.5703125" style="49" bestFit="1" customWidth="1"/>
    <col min="16" max="16" width="9.140625" style="49" customWidth="1"/>
    <col min="17" max="17" width="7.140625" style="49" customWidth="1"/>
    <col min="18" max="18" width="6.140625" style="49" customWidth="1"/>
    <col min="19" max="19" width="9.140625" style="49"/>
    <col min="20" max="20" width="17.5703125" style="49" bestFit="1" customWidth="1"/>
    <col min="21" max="16384" width="9.140625" style="49"/>
  </cols>
  <sheetData>
    <row r="1" spans="1:17" ht="15.75" x14ac:dyDescent="0.25">
      <c r="A1" s="84" t="s">
        <v>35</v>
      </c>
      <c r="B1" s="84"/>
      <c r="C1" s="84"/>
      <c r="D1" s="84"/>
      <c r="E1" s="84"/>
      <c r="F1" s="84"/>
      <c r="G1" s="84"/>
      <c r="H1" s="84"/>
      <c r="I1" s="84"/>
      <c r="J1" s="84"/>
    </row>
    <row r="2" spans="1:17" ht="15.75" x14ac:dyDescent="0.25">
      <c r="A2" s="50" t="s">
        <v>36</v>
      </c>
      <c r="B2" s="51"/>
      <c r="C2" s="51"/>
      <c r="D2" s="51"/>
      <c r="E2" s="51"/>
      <c r="F2" s="51"/>
      <c r="G2" s="51"/>
      <c r="H2" s="51"/>
      <c r="I2" s="51"/>
      <c r="J2" s="51"/>
    </row>
    <row r="3" spans="1:17" x14ac:dyDescent="0.2">
      <c r="A3" s="52" t="s">
        <v>37</v>
      </c>
      <c r="B3" s="85"/>
      <c r="C3" s="85"/>
      <c r="D3" s="85"/>
    </row>
    <row r="4" spans="1:17" ht="15" customHeight="1" x14ac:dyDescent="0.2">
      <c r="A4" s="52" t="s">
        <v>38</v>
      </c>
      <c r="B4" s="86" t="s">
        <v>39</v>
      </c>
      <c r="C4" s="86"/>
      <c r="D4" s="86"/>
      <c r="E4" s="52"/>
    </row>
    <row r="5" spans="1:17" ht="15" customHeight="1" x14ac:dyDescent="0.2">
      <c r="D5" s="53"/>
      <c r="E5" s="52"/>
    </row>
    <row r="6" spans="1:17" ht="15" customHeight="1" x14ac:dyDescent="0.2"/>
    <row r="7" spans="1:17" ht="15" customHeight="1" x14ac:dyDescent="0.2"/>
    <row r="9" spans="1:17" ht="11.25" customHeight="1" thickBot="1" x14ac:dyDescent="0.25"/>
    <row r="10" spans="1:17" s="54" customFormat="1" ht="13.5" thickBot="1" x14ac:dyDescent="0.25">
      <c r="B10" s="75" t="s">
        <v>40</v>
      </c>
      <c r="C10" s="76"/>
      <c r="D10" s="77"/>
      <c r="E10" s="75" t="s">
        <v>41</v>
      </c>
      <c r="F10" s="76"/>
      <c r="G10" s="77"/>
      <c r="H10" s="75" t="s">
        <v>42</v>
      </c>
      <c r="I10" s="76"/>
      <c r="J10" s="77"/>
      <c r="K10" s="75" t="s">
        <v>43</v>
      </c>
      <c r="L10" s="76"/>
      <c r="M10" s="77"/>
      <c r="N10" s="75" t="s">
        <v>44</v>
      </c>
      <c r="O10" s="76"/>
      <c r="P10" s="77"/>
    </row>
    <row r="11" spans="1:17" s="54" customFormat="1" ht="123.75" customHeight="1" thickBot="1" x14ac:dyDescent="0.25">
      <c r="B11" s="78" t="s">
        <v>71</v>
      </c>
      <c r="C11" s="79"/>
      <c r="D11" s="80"/>
      <c r="E11" s="81" t="s">
        <v>45</v>
      </c>
      <c r="F11" s="82"/>
      <c r="G11" s="83"/>
      <c r="H11" s="81" t="s">
        <v>46</v>
      </c>
      <c r="I11" s="82"/>
      <c r="J11" s="83"/>
      <c r="K11" s="81" t="s">
        <v>47</v>
      </c>
      <c r="L11" s="82"/>
      <c r="M11" s="83"/>
      <c r="N11" s="78" t="s">
        <v>72</v>
      </c>
      <c r="O11" s="79"/>
      <c r="P11" s="80"/>
    </row>
    <row r="12" spans="1:17" s="60" customFormat="1" ht="23.25" thickBot="1" x14ac:dyDescent="0.25">
      <c r="A12" s="55"/>
      <c r="B12" s="56" t="s">
        <v>48</v>
      </c>
      <c r="C12" s="57"/>
      <c r="D12" s="58"/>
      <c r="E12" s="56" t="s">
        <v>48</v>
      </c>
      <c r="F12" s="57"/>
      <c r="G12" s="58"/>
      <c r="H12" s="56" t="s">
        <v>48</v>
      </c>
      <c r="I12" s="57"/>
      <c r="J12" s="58"/>
      <c r="K12" s="56" t="s">
        <v>48</v>
      </c>
      <c r="L12" s="57"/>
      <c r="M12" s="58"/>
      <c r="N12" s="56" t="s">
        <v>48</v>
      </c>
      <c r="O12" s="57"/>
      <c r="P12" s="58"/>
      <c r="Q12" s="59" t="s">
        <v>14</v>
      </c>
    </row>
    <row r="13" spans="1:17" ht="15" customHeight="1" x14ac:dyDescent="0.2">
      <c r="A13" s="48" t="s">
        <v>25</v>
      </c>
      <c r="B13" s="61"/>
      <c r="C13" s="74">
        <v>7</v>
      </c>
      <c r="D13" s="62">
        <f>B13*$C$13</f>
        <v>0</v>
      </c>
      <c r="E13" s="61"/>
      <c r="F13" s="74">
        <v>6</v>
      </c>
      <c r="G13" s="62">
        <f>E13*$F$13</f>
        <v>0</v>
      </c>
      <c r="H13" s="61"/>
      <c r="I13" s="74">
        <v>4</v>
      </c>
      <c r="J13" s="62">
        <f>H13*$I$13</f>
        <v>0</v>
      </c>
      <c r="K13" s="61"/>
      <c r="L13" s="74">
        <v>1</v>
      </c>
      <c r="M13" s="62">
        <f>K13*$L$13</f>
        <v>0</v>
      </c>
      <c r="N13" s="61"/>
      <c r="O13" s="74">
        <v>2</v>
      </c>
      <c r="P13" s="62">
        <f>N13*$O$13</f>
        <v>0</v>
      </c>
      <c r="Q13" s="63">
        <f>D13+G13+J13+M13+P13</f>
        <v>0</v>
      </c>
    </row>
    <row r="14" spans="1:17" ht="15" customHeight="1" x14ac:dyDescent="0.2">
      <c r="A14" s="48" t="s">
        <v>26</v>
      </c>
      <c r="B14" s="61"/>
      <c r="C14" s="74"/>
      <c r="D14" s="62">
        <f t="shared" ref="D14:D16" si="0">B14*$C$13</f>
        <v>0</v>
      </c>
      <c r="E14" s="61"/>
      <c r="F14" s="74"/>
      <c r="G14" s="62">
        <f t="shared" ref="G14:G16" si="1">E14*$F$13</f>
        <v>0</v>
      </c>
      <c r="H14" s="61"/>
      <c r="I14" s="74"/>
      <c r="J14" s="62">
        <f t="shared" ref="J14:J16" si="2">H14*$I$13</f>
        <v>0</v>
      </c>
      <c r="K14" s="61"/>
      <c r="L14" s="74"/>
      <c r="M14" s="62">
        <f t="shared" ref="M14:M16" si="3">K14*$L$13</f>
        <v>0</v>
      </c>
      <c r="N14" s="61"/>
      <c r="O14" s="74"/>
      <c r="P14" s="62">
        <f t="shared" ref="P14:P16" si="4">N14*$O$13</f>
        <v>0</v>
      </c>
      <c r="Q14" s="63">
        <f t="shared" ref="Q14:Q16" si="5">D14+G14+J14+M14+P14</f>
        <v>0</v>
      </c>
    </row>
    <row r="15" spans="1:17" ht="15" customHeight="1" x14ac:dyDescent="0.2">
      <c r="A15" s="48" t="s">
        <v>27</v>
      </c>
      <c r="B15" s="61"/>
      <c r="C15" s="74"/>
      <c r="D15" s="62">
        <f t="shared" si="0"/>
        <v>0</v>
      </c>
      <c r="E15" s="61"/>
      <c r="F15" s="74"/>
      <c r="G15" s="62">
        <f t="shared" si="1"/>
        <v>0</v>
      </c>
      <c r="H15" s="61"/>
      <c r="I15" s="74"/>
      <c r="J15" s="62">
        <f t="shared" si="2"/>
        <v>0</v>
      </c>
      <c r="K15" s="61"/>
      <c r="L15" s="74"/>
      <c r="M15" s="62">
        <f t="shared" si="3"/>
        <v>0</v>
      </c>
      <c r="N15" s="61"/>
      <c r="O15" s="74"/>
      <c r="P15" s="62">
        <f t="shared" si="4"/>
        <v>0</v>
      </c>
      <c r="Q15" s="63">
        <f t="shared" si="5"/>
        <v>0</v>
      </c>
    </row>
    <row r="16" spans="1:17" ht="15" customHeight="1" x14ac:dyDescent="0.2">
      <c r="A16" s="48" t="s">
        <v>28</v>
      </c>
      <c r="B16" s="61"/>
      <c r="C16" s="74"/>
      <c r="D16" s="62">
        <f t="shared" si="0"/>
        <v>0</v>
      </c>
      <c r="E16" s="61"/>
      <c r="F16" s="74"/>
      <c r="G16" s="62">
        <f t="shared" si="1"/>
        <v>0</v>
      </c>
      <c r="H16" s="61"/>
      <c r="I16" s="74"/>
      <c r="J16" s="62">
        <f t="shared" si="2"/>
        <v>0</v>
      </c>
      <c r="K16" s="61"/>
      <c r="L16" s="74"/>
      <c r="M16" s="62">
        <f t="shared" si="3"/>
        <v>0</v>
      </c>
      <c r="N16" s="61"/>
      <c r="O16" s="74"/>
      <c r="P16" s="62">
        <f t="shared" si="4"/>
        <v>0</v>
      </c>
      <c r="Q16" s="63">
        <f t="shared" si="5"/>
        <v>0</v>
      </c>
    </row>
    <row r="17" spans="1:17" s="64" customFormat="1" ht="7.5" customHeight="1" x14ac:dyDescent="0.2">
      <c r="B17" s="65"/>
      <c r="C17" s="65"/>
      <c r="D17" s="65"/>
      <c r="E17" s="65"/>
      <c r="F17" s="65"/>
      <c r="G17" s="65"/>
      <c r="H17" s="65"/>
      <c r="I17" s="65"/>
      <c r="J17" s="65"/>
      <c r="K17" s="65"/>
      <c r="L17" s="65"/>
      <c r="M17" s="65"/>
      <c r="N17" s="65"/>
      <c r="O17" s="65"/>
      <c r="P17" s="65"/>
      <c r="Q17" s="65"/>
    </row>
    <row r="18" spans="1:17" s="66" customFormat="1" ht="6.75" customHeight="1" x14ac:dyDescent="0.2"/>
    <row r="20" spans="1:17" x14ac:dyDescent="0.2">
      <c r="A20" s="67" t="s">
        <v>49</v>
      </c>
      <c r="G20" s="68"/>
      <c r="H20" s="68"/>
    </row>
    <row r="21" spans="1:17" x14ac:dyDescent="0.2">
      <c r="G21" s="68"/>
      <c r="H21" s="68"/>
      <c r="I21" s="68"/>
      <c r="J21" s="68"/>
    </row>
    <row r="22" spans="1:17" ht="15" x14ac:dyDescent="0.25">
      <c r="G22" s="68"/>
      <c r="H22" s="68"/>
      <c r="I22" s="68"/>
      <c r="J22" s="68"/>
      <c r="O22" s="69" t="s">
        <v>50</v>
      </c>
      <c r="P22" s="69"/>
      <c r="Q22" s="70" t="s">
        <v>51</v>
      </c>
    </row>
    <row r="23" spans="1:17" ht="15" x14ac:dyDescent="0.25">
      <c r="G23" s="68"/>
      <c r="H23" s="68"/>
      <c r="I23" s="68"/>
      <c r="J23" s="68"/>
      <c r="O23" s="69" t="s">
        <v>52</v>
      </c>
      <c r="P23" s="69"/>
      <c r="Q23" s="71" t="s">
        <v>53</v>
      </c>
    </row>
    <row r="24" spans="1:17" ht="15" x14ac:dyDescent="0.25">
      <c r="G24" s="68"/>
      <c r="H24" s="68"/>
      <c r="I24" s="68"/>
      <c r="J24" s="68"/>
      <c r="O24" s="69" t="s">
        <v>54</v>
      </c>
      <c r="P24" s="69"/>
      <c r="Q24" s="71" t="s">
        <v>55</v>
      </c>
    </row>
    <row r="25" spans="1:17" ht="15" x14ac:dyDescent="0.25">
      <c r="G25" s="68"/>
      <c r="H25" s="68"/>
      <c r="I25" s="68"/>
      <c r="J25" s="68"/>
      <c r="O25" s="69" t="s">
        <v>56</v>
      </c>
      <c r="P25" s="69"/>
      <c r="Q25" s="71" t="s">
        <v>57</v>
      </c>
    </row>
    <row r="26" spans="1:17" ht="15" x14ac:dyDescent="0.25">
      <c r="G26" s="68"/>
      <c r="H26" s="68"/>
      <c r="I26" s="68"/>
      <c r="J26" s="68"/>
      <c r="O26" s="69" t="s">
        <v>58</v>
      </c>
      <c r="P26" s="69"/>
      <c r="Q26" s="70" t="s">
        <v>59</v>
      </c>
    </row>
    <row r="27" spans="1:17" ht="15" x14ac:dyDescent="0.25">
      <c r="G27" s="68"/>
      <c r="H27" s="68"/>
      <c r="I27" s="68"/>
      <c r="J27" s="68"/>
      <c r="O27" s="69" t="s">
        <v>60</v>
      </c>
      <c r="Q27" s="70" t="s">
        <v>61</v>
      </c>
    </row>
    <row r="28" spans="1:17" ht="15" x14ac:dyDescent="0.25">
      <c r="B28" s="68"/>
      <c r="C28" s="68"/>
      <c r="D28" s="68"/>
      <c r="E28" s="68"/>
      <c r="F28" s="68"/>
      <c r="G28" s="68"/>
      <c r="H28" s="68"/>
      <c r="I28" s="68"/>
      <c r="J28" s="68"/>
      <c r="O28" s="69" t="s">
        <v>62</v>
      </c>
      <c r="P28" s="69"/>
      <c r="Q28" s="70" t="s">
        <v>63</v>
      </c>
    </row>
    <row r="29" spans="1:17" ht="15" x14ac:dyDescent="0.25">
      <c r="H29" s="68"/>
      <c r="I29" s="68"/>
      <c r="J29" s="68"/>
      <c r="O29" s="72" t="s">
        <v>64</v>
      </c>
      <c r="Q29" s="71" t="s">
        <v>65</v>
      </c>
    </row>
    <row r="30" spans="1:17" ht="15" x14ac:dyDescent="0.25">
      <c r="I30" s="68"/>
      <c r="J30" s="68"/>
      <c r="K30" s="68"/>
      <c r="L30" s="68"/>
      <c r="M30" s="68"/>
      <c r="N30" s="68"/>
      <c r="O30" s="49" t="s">
        <v>66</v>
      </c>
      <c r="Q30" s="71" t="s">
        <v>67</v>
      </c>
    </row>
    <row r="31" spans="1:17" ht="15" x14ac:dyDescent="0.25">
      <c r="I31" s="68"/>
      <c r="J31" s="68"/>
      <c r="K31" s="68"/>
      <c r="L31" s="68"/>
      <c r="M31" s="68"/>
      <c r="N31" s="68"/>
      <c r="O31" s="69" t="s">
        <v>68</v>
      </c>
      <c r="Q31" s="71" t="s">
        <v>69</v>
      </c>
    </row>
    <row r="32" spans="1:17" x14ac:dyDescent="0.2">
      <c r="L32" s="68"/>
      <c r="M32" s="68"/>
      <c r="N32" s="68"/>
    </row>
    <row r="33" spans="1:14" x14ac:dyDescent="0.2">
      <c r="L33" s="68"/>
      <c r="M33" s="68"/>
      <c r="N33" s="68"/>
    </row>
    <row r="34" spans="1:14" x14ac:dyDescent="0.2">
      <c r="L34" s="68"/>
      <c r="M34" s="68"/>
      <c r="N34" s="68"/>
    </row>
    <row r="35" spans="1:14" x14ac:dyDescent="0.2">
      <c r="L35" s="68"/>
      <c r="M35" s="68"/>
      <c r="N35" s="68"/>
    </row>
    <row r="48" spans="1:14" x14ac:dyDescent="0.2">
      <c r="A48" s="73" t="s">
        <v>70</v>
      </c>
    </row>
  </sheetData>
  <mergeCells count="18">
    <mergeCell ref="A1:J1"/>
    <mergeCell ref="B3:D3"/>
    <mergeCell ref="B4:D4"/>
    <mergeCell ref="B10:D10"/>
    <mergeCell ref="E10:G10"/>
    <mergeCell ref="H10:J10"/>
    <mergeCell ref="K10:M10"/>
    <mergeCell ref="N10:P10"/>
    <mergeCell ref="B11:D11"/>
    <mergeCell ref="E11:G11"/>
    <mergeCell ref="H11:J11"/>
    <mergeCell ref="K11:M11"/>
    <mergeCell ref="N11:P11"/>
    <mergeCell ref="C13:C16"/>
    <mergeCell ref="F13:F16"/>
    <mergeCell ref="I13:I16"/>
    <mergeCell ref="L13:L16"/>
    <mergeCell ref="O13:O16"/>
  </mergeCells>
  <hyperlinks>
    <hyperlink ref="Q22" r:id="rId1"/>
    <hyperlink ref="Q28" r:id="rId2"/>
    <hyperlink ref="Q23" r:id="rId3" tooltip="email address" display="mailto:dtagliarino@uh.edu"/>
    <hyperlink ref="Q24" r:id="rId4" tooltip="email address" display="mailto:mmporter@uh.edu"/>
    <hyperlink ref="Q26" r:id="rId5"/>
    <hyperlink ref="Q31" r:id="rId6"/>
    <hyperlink ref="Q27" r:id="rId7"/>
    <hyperlink ref="Q29" r:id="rId8" display="mailto:jlbenja3@central.uh.edu"/>
    <hyperlink ref="Q30" r:id="rId9" display="mailto:dscott3@central.uh.edu"/>
  </hyperlinks>
  <pageMargins left="0.7" right="0.7" top="0.75" bottom="0.75" header="0.3" footer="0.3"/>
  <pageSetup orientation="portrait" horizontalDpi="1200" verticalDpi="1200"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7"/>
  <sheetViews>
    <sheetView workbookViewId="0">
      <selection activeCell="I4" sqref="I4"/>
    </sheetView>
  </sheetViews>
  <sheetFormatPr defaultRowHeight="12.75" x14ac:dyDescent="0.2"/>
  <sheetData>
    <row r="1" spans="1:20" ht="15.75" x14ac:dyDescent="0.25">
      <c r="A1" s="9" t="s">
        <v>0</v>
      </c>
      <c r="B1" s="8"/>
      <c r="C1" s="8"/>
      <c r="D1" s="8"/>
      <c r="E1" s="4"/>
      <c r="F1" s="4"/>
      <c r="G1" s="4"/>
      <c r="H1" s="4"/>
      <c r="I1" s="4"/>
      <c r="J1" s="4"/>
      <c r="K1" s="7"/>
    </row>
    <row r="2" spans="1:20" ht="15.75" x14ac:dyDescent="0.25">
      <c r="A2" s="4"/>
      <c r="B2" s="3"/>
      <c r="C2" s="3"/>
      <c r="D2" s="3"/>
      <c r="E2" s="3"/>
      <c r="F2" s="3"/>
      <c r="G2" s="3"/>
      <c r="H2" s="3"/>
      <c r="I2" s="3"/>
      <c r="J2" s="3"/>
      <c r="K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48">
        <v>31.5</v>
      </c>
      <c r="E4" s="48">
        <v>22.200000000000003</v>
      </c>
      <c r="F4" s="48">
        <v>16.399999999999999</v>
      </c>
      <c r="G4" s="48">
        <v>3.5</v>
      </c>
      <c r="H4" s="48">
        <v>0</v>
      </c>
      <c r="I4" s="37">
        <f>SUM(E4:H4)</f>
        <v>42.1</v>
      </c>
      <c r="J4" s="7"/>
      <c r="K4" s="7"/>
      <c r="L4" s="7"/>
      <c r="M4" s="7"/>
      <c r="N4" s="7"/>
      <c r="O4" s="7"/>
      <c r="P4" s="7"/>
      <c r="Q4" s="7"/>
      <c r="R4" s="7"/>
      <c r="S4" s="7"/>
      <c r="T4" s="7"/>
    </row>
    <row r="5" spans="1:20" x14ac:dyDescent="0.2">
      <c r="A5" s="87" t="s">
        <v>26</v>
      </c>
      <c r="B5" s="87"/>
      <c r="C5" s="87"/>
      <c r="D5" s="48">
        <v>31.5</v>
      </c>
      <c r="E5" s="48">
        <v>25.799999999999997</v>
      </c>
      <c r="F5" s="48">
        <v>18.399999999999999</v>
      </c>
      <c r="G5" s="48">
        <v>3.5</v>
      </c>
      <c r="H5" s="48">
        <v>0</v>
      </c>
      <c r="I5" s="37">
        <f t="shared" ref="I5:I7" si="0">SUM(E5:H5)</f>
        <v>47.699999999999996</v>
      </c>
      <c r="J5" s="7"/>
      <c r="K5" s="7"/>
      <c r="L5" s="7"/>
      <c r="M5" s="7"/>
      <c r="N5" s="7"/>
      <c r="O5" s="7"/>
      <c r="P5" s="7"/>
      <c r="Q5" s="7"/>
      <c r="R5" s="7"/>
      <c r="S5" s="7"/>
      <c r="T5" s="7"/>
    </row>
    <row r="6" spans="1:20" x14ac:dyDescent="0.2">
      <c r="A6" s="87" t="s">
        <v>27</v>
      </c>
      <c r="B6" s="87"/>
      <c r="C6" s="87"/>
      <c r="D6" s="48">
        <v>32.199999999999996</v>
      </c>
      <c r="E6" s="48">
        <v>27</v>
      </c>
      <c r="F6" s="48">
        <v>17.600000000000001</v>
      </c>
      <c r="G6" s="48">
        <v>3.5</v>
      </c>
      <c r="H6" s="48">
        <v>0</v>
      </c>
      <c r="I6" s="37">
        <f t="shared" si="0"/>
        <v>48.1</v>
      </c>
      <c r="J6" s="7"/>
      <c r="K6" s="7"/>
      <c r="L6" s="7"/>
      <c r="M6" s="7"/>
      <c r="N6" s="7"/>
      <c r="O6" s="7"/>
      <c r="P6" s="7"/>
      <c r="Q6" s="7"/>
      <c r="R6" s="7"/>
      <c r="S6" s="7"/>
      <c r="T6" s="7"/>
    </row>
    <row r="7" spans="1:20" x14ac:dyDescent="0.2">
      <c r="A7" s="87" t="s">
        <v>28</v>
      </c>
      <c r="B7" s="87"/>
      <c r="C7" s="87"/>
      <c r="D7" s="48">
        <v>21.7</v>
      </c>
      <c r="E7" s="48">
        <v>21</v>
      </c>
      <c r="F7" s="48">
        <v>15.6</v>
      </c>
      <c r="G7" s="48">
        <v>3.5</v>
      </c>
      <c r="H7" s="48">
        <v>0</v>
      </c>
      <c r="I7" s="37">
        <f t="shared" si="0"/>
        <v>40.1</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workbookViewId="0">
      <selection activeCell="O22" sqref="O22"/>
    </sheetView>
  </sheetViews>
  <sheetFormatPr defaultRowHeight="15" x14ac:dyDescent="0.2"/>
  <cols>
    <col min="1" max="1" width="33" style="13" customWidth="1"/>
    <col min="2" max="10" width="7.7109375" style="13" customWidth="1"/>
    <col min="11" max="12" width="7.5703125" style="13" customWidth="1"/>
    <col min="13" max="15" width="7.7109375" style="13" customWidth="1"/>
    <col min="16" max="16384" width="9.140625" style="13"/>
  </cols>
  <sheetData>
    <row r="1" spans="1:22" ht="15.75" x14ac:dyDescent="0.25">
      <c r="A1" s="10" t="s">
        <v>15</v>
      </c>
      <c r="B1" s="11"/>
      <c r="C1" s="10"/>
      <c r="D1" s="10"/>
      <c r="E1" s="10"/>
      <c r="F1" s="10"/>
      <c r="G1" s="10"/>
      <c r="H1" s="10"/>
      <c r="I1" s="10"/>
      <c r="J1" s="10"/>
      <c r="K1" s="10"/>
      <c r="L1" s="12"/>
      <c r="M1" s="12"/>
    </row>
    <row r="2" spans="1:22" ht="6" customHeight="1" x14ac:dyDescent="0.25">
      <c r="A2" s="10"/>
      <c r="B2" s="11"/>
      <c r="C2" s="10"/>
      <c r="D2" s="10"/>
      <c r="E2" s="10"/>
      <c r="F2" s="10"/>
      <c r="G2" s="10"/>
      <c r="H2" s="10"/>
      <c r="I2" s="10"/>
      <c r="J2" s="10"/>
      <c r="K2" s="10"/>
      <c r="L2" s="12"/>
      <c r="M2" s="12"/>
    </row>
    <row r="3" spans="1:22" ht="15.75" x14ac:dyDescent="0.25">
      <c r="A3" s="91" t="s">
        <v>34</v>
      </c>
      <c r="B3" s="91"/>
      <c r="C3" s="91"/>
      <c r="D3" s="91"/>
      <c r="E3" s="91"/>
      <c r="F3" s="91"/>
      <c r="G3" s="91"/>
      <c r="H3" s="91"/>
      <c r="I3" s="91"/>
      <c r="J3" s="91"/>
      <c r="K3" s="91"/>
      <c r="L3" s="12"/>
      <c r="M3" s="12"/>
    </row>
    <row r="4" spans="1:22" x14ac:dyDescent="0.2">
      <c r="A4" s="11"/>
      <c r="B4" s="11"/>
      <c r="C4" s="11"/>
      <c r="D4" s="11"/>
      <c r="E4" s="11"/>
      <c r="F4" s="11"/>
      <c r="G4" s="11"/>
      <c r="H4" s="11"/>
      <c r="I4" s="11"/>
      <c r="J4" s="14"/>
      <c r="K4" s="14"/>
      <c r="L4" s="15"/>
      <c r="M4" s="15"/>
    </row>
    <row r="5" spans="1:22" ht="15.75" x14ac:dyDescent="0.25">
      <c r="J5" s="89" t="s">
        <v>21</v>
      </c>
      <c r="K5" s="89"/>
      <c r="L5" s="16"/>
      <c r="M5" s="17"/>
      <c r="N5" s="90" t="s">
        <v>22</v>
      </c>
      <c r="O5" s="90"/>
      <c r="P5" s="17"/>
      <c r="Q5" s="17"/>
      <c r="R5" s="90" t="s">
        <v>30</v>
      </c>
      <c r="S5" s="90"/>
      <c r="U5" s="89" t="s">
        <v>23</v>
      </c>
      <c r="V5" s="89"/>
    </row>
    <row r="6" spans="1:22" s="21" customFormat="1" ht="135" customHeight="1" x14ac:dyDescent="0.2">
      <c r="A6" s="18"/>
      <c r="B6" s="19" t="s">
        <v>2</v>
      </c>
      <c r="C6" s="19" t="s">
        <v>3</v>
      </c>
      <c r="D6" s="19" t="s">
        <v>4</v>
      </c>
      <c r="E6" s="19" t="s">
        <v>5</v>
      </c>
      <c r="F6" s="19" t="s">
        <v>6</v>
      </c>
      <c r="G6" s="19" t="s">
        <v>7</v>
      </c>
      <c r="H6" s="19" t="s">
        <v>8</v>
      </c>
      <c r="I6" s="20" t="s">
        <v>29</v>
      </c>
      <c r="J6" s="19" t="s">
        <v>16</v>
      </c>
      <c r="K6" s="30" t="s">
        <v>17</v>
      </c>
      <c r="M6" s="20" t="str">
        <f>I6</f>
        <v>Evaluator 8</v>
      </c>
      <c r="N6" s="19" t="s">
        <v>19</v>
      </c>
      <c r="O6" s="30" t="s">
        <v>18</v>
      </c>
      <c r="Q6" s="20" t="s">
        <v>32</v>
      </c>
      <c r="R6" s="19" t="s">
        <v>33</v>
      </c>
      <c r="S6" s="30" t="s">
        <v>31</v>
      </c>
      <c r="U6" s="19" t="s">
        <v>1</v>
      </c>
      <c r="V6" s="30" t="s">
        <v>20</v>
      </c>
    </row>
    <row r="7" spans="1:22" ht="16.5" customHeight="1" x14ac:dyDescent="0.2">
      <c r="A7" s="27" t="str">
        <f>'Evaluator 8'!A4:D4</f>
        <v>ABM</v>
      </c>
      <c r="B7" s="22">
        <f>'Evaluator 1'!I4</f>
        <v>38</v>
      </c>
      <c r="C7" s="22">
        <f>'Evaluator 2'!I4</f>
        <v>27</v>
      </c>
      <c r="D7" s="22">
        <f>'Evaluator 3'!I4</f>
        <v>25</v>
      </c>
      <c r="E7" s="22">
        <f>'Evaluator 4'!I4</f>
        <v>21</v>
      </c>
      <c r="F7" s="22">
        <f>'Evaluator 5'!I4</f>
        <v>31</v>
      </c>
      <c r="G7" s="22">
        <f>'Evaluator 6'!I4</f>
        <v>44</v>
      </c>
      <c r="H7" s="22">
        <f>'Evaluator 7'!I4</f>
        <v>30</v>
      </c>
      <c r="I7" s="23">
        <f>'Evaluator 8'!I4</f>
        <v>42.1</v>
      </c>
      <c r="J7" s="22">
        <f>AVERAGE(B7:I7)</f>
        <v>32.262500000000003</v>
      </c>
      <c r="K7" s="31">
        <f>RANK(J7,$J$7:$J$10,0)</f>
        <v>3</v>
      </c>
      <c r="M7" s="25">
        <f>'Evaluator 8'!D4</f>
        <v>31.5</v>
      </c>
      <c r="N7" s="22">
        <f>AVERAGE(M7)</f>
        <v>31.5</v>
      </c>
      <c r="O7" s="31">
        <f>RANK(N7,$N$7:$N$10,0)</f>
        <v>2</v>
      </c>
      <c r="Q7" s="25">
        <f>HUB!I4</f>
        <v>10</v>
      </c>
      <c r="R7" s="22">
        <f>AVERAGE(Q7)</f>
        <v>10</v>
      </c>
      <c r="S7" s="31">
        <f>RANK(R7,$R$7:$R$10,0)</f>
        <v>1</v>
      </c>
      <c r="U7" s="26">
        <f>J7+N7+Q7</f>
        <v>73.762500000000003</v>
      </c>
      <c r="V7" s="31">
        <f>RANK(U7,$U$7:$U$10,0)</f>
        <v>3</v>
      </c>
    </row>
    <row r="8" spans="1:22" ht="16.5" customHeight="1" x14ac:dyDescent="0.2">
      <c r="A8" s="28" t="str">
        <f>'Evaluator 8'!A5:D5</f>
        <v>OVG</v>
      </c>
      <c r="B8" s="22">
        <f>'Evaluator 1'!I5</f>
        <v>43</v>
      </c>
      <c r="C8" s="22">
        <f>'Evaluator 2'!I5</f>
        <v>43</v>
      </c>
      <c r="D8" s="22">
        <f>'Evaluator 3'!I5</f>
        <v>51</v>
      </c>
      <c r="E8" s="22">
        <f>'Evaluator 4'!I5</f>
        <v>41</v>
      </c>
      <c r="F8" s="22">
        <f>'Evaluator 5'!I5</f>
        <v>43</v>
      </c>
      <c r="G8" s="22">
        <f>'Evaluator 6'!I5</f>
        <v>46</v>
      </c>
      <c r="H8" s="22">
        <f>'Evaluator 7'!I5</f>
        <v>41</v>
      </c>
      <c r="I8" s="23">
        <f>'Evaluator 8'!I5</f>
        <v>47.699999999999996</v>
      </c>
      <c r="J8" s="22">
        <f t="shared" ref="J8:J10" si="0">AVERAGE(B8:I8)</f>
        <v>44.462499999999999</v>
      </c>
      <c r="K8" s="32">
        <f>RANK(J8,$J$7:$J$10,0)</f>
        <v>2</v>
      </c>
      <c r="M8" s="25">
        <f>'Evaluator 8'!D5</f>
        <v>31.5</v>
      </c>
      <c r="N8" s="24">
        <f t="shared" ref="N8:N10" si="1">AVERAGE(M8)</f>
        <v>31.5</v>
      </c>
      <c r="O8" s="32">
        <f>RANK(N8,$N$7:$N$10,0)</f>
        <v>2</v>
      </c>
      <c r="Q8" s="25">
        <f>HUB!I5</f>
        <v>10</v>
      </c>
      <c r="R8" s="24">
        <f t="shared" ref="R8:R10" si="2">AVERAGE(Q8)</f>
        <v>10</v>
      </c>
      <c r="S8" s="31">
        <f t="shared" ref="S8:S10" si="3">RANK(R8,$R$7:$R$10,0)</f>
        <v>1</v>
      </c>
      <c r="U8" s="26">
        <f t="shared" ref="U8:U10" si="4">J8+N8+Q8</f>
        <v>85.962500000000006</v>
      </c>
      <c r="V8" s="32">
        <f>RANK(U8,$U$7:$U$10,0)</f>
        <v>2</v>
      </c>
    </row>
    <row r="9" spans="1:22" ht="16.5" customHeight="1" x14ac:dyDescent="0.25">
      <c r="A9" s="28" t="str">
        <f>'Evaluator 8'!A6:D6</f>
        <v>SMG</v>
      </c>
      <c r="B9" s="22">
        <f>'Evaluator 1'!I6</f>
        <v>44</v>
      </c>
      <c r="C9" s="22">
        <f>'Evaluator 2'!I6</f>
        <v>53</v>
      </c>
      <c r="D9" s="22">
        <f>'Evaluator 3'!I6</f>
        <v>53</v>
      </c>
      <c r="E9" s="22">
        <f>'Evaluator 4'!I6</f>
        <v>41</v>
      </c>
      <c r="F9" s="22">
        <f>'Evaluator 5'!I6</f>
        <v>41</v>
      </c>
      <c r="G9" s="22">
        <f>'Evaluator 6'!I6</f>
        <v>44</v>
      </c>
      <c r="H9" s="22">
        <f>'Evaluator 7'!I6</f>
        <v>41</v>
      </c>
      <c r="I9" s="23">
        <f>'Evaluator 8'!I6</f>
        <v>48.1</v>
      </c>
      <c r="J9" s="22">
        <f t="shared" si="0"/>
        <v>45.637500000000003</v>
      </c>
      <c r="K9" s="32">
        <f>RANK(J9,$J$7:$J$10,0)</f>
        <v>1</v>
      </c>
      <c r="M9" s="25">
        <f>'Evaluator 8'!D6</f>
        <v>32.199999999999996</v>
      </c>
      <c r="N9" s="24">
        <f t="shared" si="1"/>
        <v>32.199999999999996</v>
      </c>
      <c r="O9" s="32">
        <f>RANK(N9,$N$7:$N$10,0)</f>
        <v>1</v>
      </c>
      <c r="Q9" s="25">
        <f>HUB!I6</f>
        <v>10</v>
      </c>
      <c r="R9" s="24">
        <f t="shared" si="2"/>
        <v>10</v>
      </c>
      <c r="S9" s="31">
        <f t="shared" si="3"/>
        <v>1</v>
      </c>
      <c r="U9" s="26">
        <f t="shared" si="4"/>
        <v>87.837500000000006</v>
      </c>
      <c r="V9" s="33">
        <f>RANK(U9,$U$7:$U$10,0)</f>
        <v>1</v>
      </c>
    </row>
    <row r="10" spans="1:22" x14ac:dyDescent="0.2">
      <c r="A10" s="28" t="str">
        <f>'Evaluator 8'!A7:D7</f>
        <v>TDIndustries</v>
      </c>
      <c r="B10" s="22">
        <f>'Evaluator 1'!I7</f>
        <v>32</v>
      </c>
      <c r="C10" s="22">
        <f>'Evaluator 2'!I7</f>
        <v>23</v>
      </c>
      <c r="D10" s="22">
        <f>'Evaluator 3'!I7</f>
        <v>31</v>
      </c>
      <c r="E10" s="22">
        <f>'Evaluator 4'!I7</f>
        <v>21</v>
      </c>
      <c r="F10" s="22">
        <f>'Evaluator 5'!I7</f>
        <v>27</v>
      </c>
      <c r="G10" s="22">
        <f>'Evaluator 6'!I7</f>
        <v>39</v>
      </c>
      <c r="H10" s="22">
        <f>'Evaluator 7'!I7</f>
        <v>21</v>
      </c>
      <c r="I10" s="23">
        <f>'Evaluator 8'!I7</f>
        <v>40.1</v>
      </c>
      <c r="J10" s="22">
        <f t="shared" si="0"/>
        <v>29.262499999999999</v>
      </c>
      <c r="K10" s="32">
        <f>RANK(J10,$J$7:$J$10,0)</f>
        <v>4</v>
      </c>
      <c r="M10" s="25">
        <f>'Evaluator 8'!D7</f>
        <v>21.7</v>
      </c>
      <c r="N10" s="24">
        <f t="shared" si="1"/>
        <v>21.7</v>
      </c>
      <c r="O10" s="32">
        <f>RANK(N10,$N$7:$N$10,0)</f>
        <v>4</v>
      </c>
      <c r="Q10" s="25">
        <f>HUB!I7</f>
        <v>10</v>
      </c>
      <c r="R10" s="24">
        <f t="shared" si="2"/>
        <v>10</v>
      </c>
      <c r="S10" s="31">
        <f t="shared" si="3"/>
        <v>1</v>
      </c>
      <c r="U10" s="26">
        <f t="shared" si="4"/>
        <v>60.962499999999999</v>
      </c>
      <c r="V10" s="32">
        <f>RANK(U10,$U$7:$U$10,0)</f>
        <v>4</v>
      </c>
    </row>
    <row r="29" spans="1:1" x14ac:dyDescent="0.2">
      <c r="A29" s="29" t="s">
        <v>24</v>
      </c>
    </row>
    <row r="30" spans="1:1" x14ac:dyDescent="0.2">
      <c r="A30" s="29"/>
    </row>
  </sheetData>
  <mergeCells count="5">
    <mergeCell ref="U5:V5"/>
    <mergeCell ref="J5:K5"/>
    <mergeCell ref="N5:O5"/>
    <mergeCell ref="A3:K3"/>
    <mergeCell ref="R5:S5"/>
  </mergeCells>
  <pageMargins left="0.24" right="0.3" top="1" bottom="1" header="0.5" footer="0.5"/>
  <pageSetup scale="95"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abSelected="1" workbookViewId="0">
      <selection activeCell="S28" sqref="S28"/>
    </sheetView>
  </sheetViews>
  <sheetFormatPr defaultRowHeight="12.75" x14ac:dyDescent="0.2"/>
  <cols>
    <col min="1" max="1" width="20.7109375" style="49" customWidth="1"/>
    <col min="2" max="2" width="6.28515625" style="49" customWidth="1"/>
    <col min="3" max="3" width="10.5703125" style="49" bestFit="1" customWidth="1"/>
    <col min="4" max="4" width="9.140625" style="49" customWidth="1"/>
    <col min="5" max="5" width="6.5703125" style="49" customWidth="1"/>
    <col min="6" max="6" width="10.5703125" style="49" bestFit="1" customWidth="1"/>
    <col min="7" max="7" width="9.140625" style="49" customWidth="1"/>
    <col min="8" max="8" width="6.5703125" style="49" customWidth="1"/>
    <col min="9" max="9" width="10.5703125" style="49" bestFit="1" customWidth="1"/>
    <col min="10" max="10" width="9.140625" style="49" customWidth="1"/>
    <col min="11" max="11" width="6.7109375" style="49" customWidth="1"/>
    <col min="12" max="12" width="10.5703125" style="49" bestFit="1" customWidth="1"/>
    <col min="13" max="13" width="9.140625" style="49" customWidth="1"/>
    <col min="14" max="14" width="6.28515625" style="49" customWidth="1"/>
    <col min="15" max="15" width="10.5703125" style="49" bestFit="1" customWidth="1"/>
    <col min="16" max="16" width="9.140625" style="49" customWidth="1"/>
    <col min="17" max="17" width="7.140625" style="49" customWidth="1"/>
    <col min="18" max="18" width="6.140625" style="49" customWidth="1"/>
    <col min="19" max="19" width="9.140625" style="49"/>
    <col min="20" max="20" width="17.5703125" style="49" bestFit="1" customWidth="1"/>
    <col min="21" max="16384" width="9.140625" style="49"/>
  </cols>
  <sheetData>
    <row r="1" spans="1:17" ht="15.75" x14ac:dyDescent="0.25">
      <c r="A1" s="84" t="s">
        <v>35</v>
      </c>
      <c r="B1" s="84"/>
      <c r="C1" s="84"/>
      <c r="D1" s="84"/>
      <c r="E1" s="84"/>
      <c r="F1" s="84"/>
      <c r="G1" s="84"/>
      <c r="H1" s="84"/>
      <c r="I1" s="84"/>
      <c r="J1" s="84"/>
    </row>
    <row r="2" spans="1:17" ht="15.75" x14ac:dyDescent="0.25">
      <c r="A2" s="50" t="s">
        <v>36</v>
      </c>
      <c r="B2" s="51"/>
      <c r="C2" s="51"/>
      <c r="D2" s="51"/>
      <c r="E2" s="51"/>
      <c r="F2" s="51"/>
      <c r="G2" s="51"/>
      <c r="H2" s="51"/>
      <c r="I2" s="51"/>
      <c r="J2" s="51"/>
    </row>
    <row r="3" spans="1:17" x14ac:dyDescent="0.2">
      <c r="A3" s="92" t="s">
        <v>37</v>
      </c>
      <c r="B3" s="93"/>
      <c r="C3" s="93"/>
      <c r="D3" s="93"/>
    </row>
    <row r="4" spans="1:17" ht="15" customHeight="1" x14ac:dyDescent="0.2">
      <c r="A4" s="92" t="s">
        <v>38</v>
      </c>
      <c r="B4" s="94" t="s">
        <v>39</v>
      </c>
      <c r="C4" s="94"/>
      <c r="D4" s="94"/>
      <c r="E4" s="92"/>
    </row>
    <row r="5" spans="1:17" ht="15" customHeight="1" x14ac:dyDescent="0.2">
      <c r="D5" s="95"/>
      <c r="E5" s="92"/>
    </row>
    <row r="6" spans="1:17" ht="15" customHeight="1" x14ac:dyDescent="0.2"/>
    <row r="7" spans="1:17" ht="15" customHeight="1" x14ac:dyDescent="0.2"/>
    <row r="9" spans="1:17" ht="11.25" customHeight="1" thickBot="1" x14ac:dyDescent="0.25"/>
    <row r="10" spans="1:17" s="54" customFormat="1" ht="13.5" thickBot="1" x14ac:dyDescent="0.25">
      <c r="B10" s="75" t="s">
        <v>40</v>
      </c>
      <c r="C10" s="76"/>
      <c r="D10" s="77"/>
      <c r="E10" s="75" t="s">
        <v>41</v>
      </c>
      <c r="F10" s="76"/>
      <c r="G10" s="77"/>
      <c r="H10" s="75" t="s">
        <v>42</v>
      </c>
      <c r="I10" s="76"/>
      <c r="J10" s="77"/>
      <c r="K10" s="75" t="s">
        <v>43</v>
      </c>
      <c r="L10" s="76"/>
      <c r="M10" s="77"/>
      <c r="N10" s="75" t="s">
        <v>44</v>
      </c>
      <c r="O10" s="76"/>
      <c r="P10" s="77"/>
    </row>
    <row r="11" spans="1:17" s="54" customFormat="1" ht="123.75" customHeight="1" thickBot="1" x14ac:dyDescent="0.25">
      <c r="B11" s="78" t="s">
        <v>71</v>
      </c>
      <c r="C11" s="79"/>
      <c r="D11" s="80"/>
      <c r="E11" s="81" t="s">
        <v>45</v>
      </c>
      <c r="F11" s="82"/>
      <c r="G11" s="83"/>
      <c r="H11" s="81" t="s">
        <v>46</v>
      </c>
      <c r="I11" s="82"/>
      <c r="J11" s="83"/>
      <c r="K11" s="81" t="s">
        <v>47</v>
      </c>
      <c r="L11" s="82"/>
      <c r="M11" s="83"/>
      <c r="N11" s="78" t="s">
        <v>72</v>
      </c>
      <c r="O11" s="79"/>
      <c r="P11" s="80"/>
    </row>
    <row r="12" spans="1:17" s="60" customFormat="1" ht="23.25" thickBot="1" x14ac:dyDescent="0.25">
      <c r="A12" s="55"/>
      <c r="B12" s="56" t="s">
        <v>48</v>
      </c>
      <c r="C12" s="57"/>
      <c r="D12" s="58"/>
      <c r="E12" s="56" t="s">
        <v>48</v>
      </c>
      <c r="F12" s="57"/>
      <c r="G12" s="58"/>
      <c r="H12" s="56" t="s">
        <v>48</v>
      </c>
      <c r="I12" s="57"/>
      <c r="J12" s="58"/>
      <c r="K12" s="56" t="s">
        <v>48</v>
      </c>
      <c r="L12" s="57"/>
      <c r="M12" s="58"/>
      <c r="N12" s="56" t="s">
        <v>48</v>
      </c>
      <c r="O12" s="57"/>
      <c r="P12" s="58"/>
      <c r="Q12" s="59" t="s">
        <v>14</v>
      </c>
    </row>
    <row r="13" spans="1:17" ht="15" customHeight="1" x14ac:dyDescent="0.2">
      <c r="A13" s="48" t="s">
        <v>25</v>
      </c>
      <c r="B13" s="61"/>
      <c r="C13" s="74">
        <v>7</v>
      </c>
      <c r="D13" s="62">
        <f>B13*$C$13</f>
        <v>0</v>
      </c>
      <c r="E13" s="61"/>
      <c r="F13" s="74">
        <v>6</v>
      </c>
      <c r="G13" s="62">
        <f>E13*$F$13</f>
        <v>0</v>
      </c>
      <c r="H13" s="61"/>
      <c r="I13" s="74">
        <v>4</v>
      </c>
      <c r="J13" s="62">
        <f>H13*$I$13</f>
        <v>0</v>
      </c>
      <c r="K13" s="61"/>
      <c r="L13" s="74">
        <v>1</v>
      </c>
      <c r="M13" s="62">
        <f>K13*$L$13</f>
        <v>0</v>
      </c>
      <c r="N13" s="61"/>
      <c r="O13" s="74">
        <v>2</v>
      </c>
      <c r="P13" s="62">
        <f>N13*$O$13</f>
        <v>0</v>
      </c>
      <c r="Q13" s="63">
        <f>D13+G13+J13+M13+P13</f>
        <v>0</v>
      </c>
    </row>
    <row r="14" spans="1:17" ht="15" customHeight="1" x14ac:dyDescent="0.2">
      <c r="A14" s="48" t="s">
        <v>26</v>
      </c>
      <c r="B14" s="61"/>
      <c r="C14" s="74"/>
      <c r="D14" s="62">
        <f t="shared" ref="D14:D16" si="0">B14*$C$13</f>
        <v>0</v>
      </c>
      <c r="E14" s="61"/>
      <c r="F14" s="74"/>
      <c r="G14" s="62">
        <f t="shared" ref="G14:G16" si="1">E14*$F$13</f>
        <v>0</v>
      </c>
      <c r="H14" s="61"/>
      <c r="I14" s="74"/>
      <c r="J14" s="62">
        <f t="shared" ref="J14:J16" si="2">H14*$I$13</f>
        <v>0</v>
      </c>
      <c r="K14" s="61"/>
      <c r="L14" s="74"/>
      <c r="M14" s="62">
        <f t="shared" ref="M14:M16" si="3">K14*$L$13</f>
        <v>0</v>
      </c>
      <c r="N14" s="61"/>
      <c r="O14" s="74"/>
      <c r="P14" s="62">
        <f t="shared" ref="P14:P16" si="4">N14*$O$13</f>
        <v>0</v>
      </c>
      <c r="Q14" s="63">
        <f t="shared" ref="Q14:Q16" si="5">D14+G14+J14+M14+P14</f>
        <v>0</v>
      </c>
    </row>
    <row r="15" spans="1:17" ht="15" customHeight="1" x14ac:dyDescent="0.2">
      <c r="A15" s="48" t="s">
        <v>27</v>
      </c>
      <c r="B15" s="61"/>
      <c r="C15" s="74"/>
      <c r="D15" s="62">
        <f t="shared" si="0"/>
        <v>0</v>
      </c>
      <c r="E15" s="61"/>
      <c r="F15" s="74"/>
      <c r="G15" s="62">
        <f t="shared" si="1"/>
        <v>0</v>
      </c>
      <c r="H15" s="61"/>
      <c r="I15" s="74"/>
      <c r="J15" s="62">
        <f t="shared" si="2"/>
        <v>0</v>
      </c>
      <c r="K15" s="61"/>
      <c r="L15" s="74"/>
      <c r="M15" s="62">
        <f t="shared" si="3"/>
        <v>0</v>
      </c>
      <c r="N15" s="61"/>
      <c r="O15" s="74"/>
      <c r="P15" s="62">
        <f t="shared" si="4"/>
        <v>0</v>
      </c>
      <c r="Q15" s="63">
        <f t="shared" si="5"/>
        <v>0</v>
      </c>
    </row>
    <row r="16" spans="1:17" ht="15" customHeight="1" x14ac:dyDescent="0.2">
      <c r="A16" s="48" t="s">
        <v>28</v>
      </c>
      <c r="B16" s="61"/>
      <c r="C16" s="74"/>
      <c r="D16" s="62">
        <f t="shared" si="0"/>
        <v>0</v>
      </c>
      <c r="E16" s="61"/>
      <c r="F16" s="74"/>
      <c r="G16" s="62">
        <f t="shared" si="1"/>
        <v>0</v>
      </c>
      <c r="H16" s="61"/>
      <c r="I16" s="74"/>
      <c r="J16" s="62">
        <f t="shared" si="2"/>
        <v>0</v>
      </c>
      <c r="K16" s="61"/>
      <c r="L16" s="74"/>
      <c r="M16" s="62">
        <f t="shared" si="3"/>
        <v>0</v>
      </c>
      <c r="N16" s="61"/>
      <c r="O16" s="74"/>
      <c r="P16" s="62">
        <f t="shared" si="4"/>
        <v>0</v>
      </c>
      <c r="Q16" s="63">
        <f t="shared" si="5"/>
        <v>0</v>
      </c>
    </row>
    <row r="17" spans="1:17" s="64" customFormat="1" ht="7.5" customHeight="1" x14ac:dyDescent="0.2">
      <c r="B17" s="65"/>
      <c r="C17" s="65"/>
      <c r="D17" s="65"/>
      <c r="E17" s="65"/>
      <c r="F17" s="65"/>
      <c r="G17" s="65"/>
      <c r="H17" s="65"/>
      <c r="I17" s="65"/>
      <c r="J17" s="65"/>
      <c r="K17" s="65"/>
      <c r="L17" s="65"/>
      <c r="M17" s="65"/>
      <c r="N17" s="65"/>
      <c r="O17" s="65"/>
      <c r="P17" s="65"/>
      <c r="Q17" s="65"/>
    </row>
    <row r="18" spans="1:17" s="66" customFormat="1" ht="6.75" customHeight="1" x14ac:dyDescent="0.2"/>
    <row r="20" spans="1:17" x14ac:dyDescent="0.2">
      <c r="A20" s="67" t="s">
        <v>49</v>
      </c>
      <c r="G20" s="68"/>
      <c r="H20" s="68"/>
    </row>
    <row r="21" spans="1:17" x14ac:dyDescent="0.2">
      <c r="G21" s="68"/>
      <c r="H21" s="68"/>
      <c r="I21" s="68"/>
      <c r="J21" s="68"/>
    </row>
    <row r="22" spans="1:17" ht="15" x14ac:dyDescent="0.25">
      <c r="G22" s="68"/>
      <c r="H22" s="68"/>
      <c r="I22" s="68"/>
      <c r="J22" s="68"/>
      <c r="O22" s="96"/>
      <c r="P22" s="96"/>
      <c r="Q22" s="70"/>
    </row>
    <row r="23" spans="1:17" ht="15" x14ac:dyDescent="0.25">
      <c r="G23" s="68"/>
      <c r="H23" s="68"/>
      <c r="I23" s="68"/>
      <c r="J23" s="68"/>
      <c r="O23" s="96"/>
      <c r="P23" s="96"/>
      <c r="Q23" s="71"/>
    </row>
    <row r="24" spans="1:17" ht="15" x14ac:dyDescent="0.25">
      <c r="G24" s="68"/>
      <c r="H24" s="68"/>
      <c r="I24" s="68"/>
      <c r="J24" s="68"/>
      <c r="O24" s="96"/>
      <c r="P24" s="96"/>
      <c r="Q24" s="71"/>
    </row>
    <row r="25" spans="1:17" ht="15" x14ac:dyDescent="0.25">
      <c r="G25" s="68"/>
      <c r="H25" s="68"/>
      <c r="I25" s="68"/>
      <c r="J25" s="68"/>
      <c r="O25" s="96"/>
      <c r="P25" s="96"/>
      <c r="Q25" s="71"/>
    </row>
    <row r="26" spans="1:17" ht="15" x14ac:dyDescent="0.25">
      <c r="G26" s="68"/>
      <c r="H26" s="68"/>
      <c r="I26" s="68"/>
      <c r="J26" s="68"/>
      <c r="O26" s="96"/>
      <c r="P26" s="96"/>
      <c r="Q26" s="70"/>
    </row>
    <row r="27" spans="1:17" ht="15" x14ac:dyDescent="0.25">
      <c r="G27" s="68"/>
      <c r="H27" s="68"/>
      <c r="I27" s="68"/>
      <c r="J27" s="68"/>
      <c r="O27" s="96"/>
      <c r="Q27" s="70"/>
    </row>
    <row r="28" spans="1:17" ht="15" x14ac:dyDescent="0.25">
      <c r="B28" s="68"/>
      <c r="C28" s="68"/>
      <c r="D28" s="68"/>
      <c r="E28" s="68"/>
      <c r="F28" s="68"/>
      <c r="G28" s="68"/>
      <c r="H28" s="68"/>
      <c r="I28" s="68"/>
      <c r="J28" s="68"/>
      <c r="O28" s="96"/>
      <c r="P28" s="96"/>
      <c r="Q28" s="70"/>
    </row>
    <row r="29" spans="1:17" ht="15" x14ac:dyDescent="0.25">
      <c r="H29" s="68"/>
      <c r="I29" s="68"/>
      <c r="J29" s="68"/>
      <c r="O29" s="97"/>
      <c r="Q29" s="71"/>
    </row>
    <row r="30" spans="1:17" ht="15" x14ac:dyDescent="0.25">
      <c r="I30" s="68"/>
      <c r="J30" s="68"/>
      <c r="K30" s="68"/>
      <c r="L30" s="68"/>
      <c r="M30" s="68"/>
      <c r="N30" s="68"/>
      <c r="Q30" s="71"/>
    </row>
    <row r="31" spans="1:17" ht="15" x14ac:dyDescent="0.25">
      <c r="I31" s="68"/>
      <c r="J31" s="68"/>
      <c r="K31" s="68"/>
      <c r="L31" s="68"/>
      <c r="M31" s="68"/>
      <c r="N31" s="68"/>
      <c r="O31" s="96"/>
      <c r="Q31" s="71"/>
    </row>
    <row r="32" spans="1:17" x14ac:dyDescent="0.2">
      <c r="L32" s="68"/>
      <c r="M32" s="68"/>
      <c r="N32" s="68"/>
    </row>
    <row r="33" spans="1:14" x14ac:dyDescent="0.2">
      <c r="L33" s="68"/>
      <c r="M33" s="68"/>
      <c r="N33" s="68"/>
    </row>
    <row r="34" spans="1:14" x14ac:dyDescent="0.2">
      <c r="L34" s="68"/>
      <c r="M34" s="68"/>
      <c r="N34" s="68"/>
    </row>
    <row r="35" spans="1:14" x14ac:dyDescent="0.2">
      <c r="L35" s="68"/>
      <c r="M35" s="68"/>
      <c r="N35" s="68"/>
    </row>
    <row r="48" spans="1:14" x14ac:dyDescent="0.2">
      <c r="A48" s="73" t="s">
        <v>70</v>
      </c>
    </row>
  </sheetData>
  <mergeCells count="18">
    <mergeCell ref="C13:C16"/>
    <mergeCell ref="F13:F16"/>
    <mergeCell ref="I13:I16"/>
    <mergeCell ref="L13:L16"/>
    <mergeCell ref="O13:O16"/>
    <mergeCell ref="K10:M10"/>
    <mergeCell ref="N10:P10"/>
    <mergeCell ref="B11:D11"/>
    <mergeCell ref="E11:G11"/>
    <mergeCell ref="H11:J11"/>
    <mergeCell ref="K11:M11"/>
    <mergeCell ref="N11:P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E46" sqref="E46"/>
    </sheetView>
  </sheetViews>
  <sheetFormatPr defaultRowHeight="12.75" x14ac:dyDescent="0.2"/>
  <cols>
    <col min="1" max="3" width="9.42578125" customWidth="1"/>
    <col min="4" max="7" width="8.85546875" customWidth="1"/>
    <col min="8" max="9" width="8.85546875" style="7" customWidth="1"/>
  </cols>
  <sheetData>
    <row r="1" spans="1:12" ht="15.75" x14ac:dyDescent="0.25">
      <c r="A1" s="9"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88"/>
      <c r="B3" s="88"/>
      <c r="C3" s="88"/>
      <c r="D3" s="35" t="s">
        <v>9</v>
      </c>
      <c r="E3" s="35" t="s">
        <v>10</v>
      </c>
      <c r="F3" s="35" t="s">
        <v>11</v>
      </c>
      <c r="G3" s="35" t="s">
        <v>12</v>
      </c>
      <c r="H3" s="35" t="s">
        <v>13</v>
      </c>
      <c r="I3" s="36" t="s">
        <v>14</v>
      </c>
    </row>
    <row r="4" spans="1:12" x14ac:dyDescent="0.2">
      <c r="A4" s="87" t="s">
        <v>25</v>
      </c>
      <c r="B4" s="87"/>
      <c r="C4" s="87"/>
      <c r="D4" s="34">
        <v>0</v>
      </c>
      <c r="E4" s="34">
        <v>24</v>
      </c>
      <c r="F4" s="34">
        <v>12</v>
      </c>
      <c r="G4" s="34">
        <v>2</v>
      </c>
      <c r="H4" s="34">
        <v>0</v>
      </c>
      <c r="I4" s="37">
        <f>SUM(E4:H4)</f>
        <v>38</v>
      </c>
    </row>
    <row r="5" spans="1:12" x14ac:dyDescent="0.2">
      <c r="A5" s="87" t="s">
        <v>26</v>
      </c>
      <c r="B5" s="87"/>
      <c r="C5" s="87"/>
      <c r="D5" s="34">
        <v>0</v>
      </c>
      <c r="E5" s="34">
        <v>24</v>
      </c>
      <c r="F5" s="34">
        <v>16</v>
      </c>
      <c r="G5" s="34">
        <v>3</v>
      </c>
      <c r="H5" s="34">
        <v>0</v>
      </c>
      <c r="I5" s="37">
        <f t="shared" ref="I5:I7" si="0">SUM(E5:H5)</f>
        <v>43</v>
      </c>
      <c r="L5" s="5"/>
    </row>
    <row r="6" spans="1:12" x14ac:dyDescent="0.2">
      <c r="A6" s="87" t="s">
        <v>27</v>
      </c>
      <c r="B6" s="87"/>
      <c r="C6" s="87"/>
      <c r="D6" s="34">
        <v>0</v>
      </c>
      <c r="E6" s="34">
        <v>24</v>
      </c>
      <c r="F6" s="34">
        <v>16</v>
      </c>
      <c r="G6" s="34">
        <v>4</v>
      </c>
      <c r="H6" s="34">
        <v>0</v>
      </c>
      <c r="I6" s="37">
        <f t="shared" si="0"/>
        <v>44</v>
      </c>
      <c r="L6" s="5"/>
    </row>
    <row r="7" spans="1:12" x14ac:dyDescent="0.2">
      <c r="A7" s="87" t="s">
        <v>28</v>
      </c>
      <c r="B7" s="87"/>
      <c r="C7" s="87"/>
      <c r="D7" s="34">
        <v>0</v>
      </c>
      <c r="E7" s="34">
        <v>18</v>
      </c>
      <c r="F7" s="34">
        <v>12</v>
      </c>
      <c r="G7" s="34">
        <v>2</v>
      </c>
      <c r="H7" s="34">
        <v>0</v>
      </c>
      <c r="I7" s="37">
        <f t="shared" si="0"/>
        <v>32</v>
      </c>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I5" sqref="I5"/>
    </sheetView>
  </sheetViews>
  <sheetFormatPr defaultRowHeight="12.75" x14ac:dyDescent="0.2"/>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38">
        <v>0</v>
      </c>
      <c r="E4" s="38">
        <v>12</v>
      </c>
      <c r="F4" s="38">
        <v>12</v>
      </c>
      <c r="G4" s="38">
        <v>3</v>
      </c>
      <c r="H4" s="38">
        <v>0</v>
      </c>
      <c r="I4" s="37">
        <f>SUM(E4:H4)</f>
        <v>27</v>
      </c>
      <c r="J4" s="7"/>
      <c r="K4" s="7"/>
      <c r="L4" s="7"/>
      <c r="M4" s="7"/>
      <c r="N4" s="7"/>
      <c r="O4" s="7"/>
      <c r="P4" s="7"/>
      <c r="Q4" s="7"/>
      <c r="R4" s="7"/>
      <c r="S4" s="7"/>
      <c r="T4" s="7"/>
    </row>
    <row r="5" spans="1:20" x14ac:dyDescent="0.2">
      <c r="A5" s="87" t="s">
        <v>26</v>
      </c>
      <c r="B5" s="87"/>
      <c r="C5" s="87"/>
      <c r="D5" s="38">
        <v>0</v>
      </c>
      <c r="E5" s="38">
        <v>24</v>
      </c>
      <c r="F5" s="38">
        <v>16</v>
      </c>
      <c r="G5" s="38">
        <v>3</v>
      </c>
      <c r="H5" s="38">
        <v>0</v>
      </c>
      <c r="I5" s="37">
        <f t="shared" ref="I5:I7" si="0">SUM(E5:H5)</f>
        <v>43</v>
      </c>
      <c r="J5" s="7"/>
      <c r="K5" s="7"/>
      <c r="L5" s="7"/>
      <c r="M5" s="7"/>
      <c r="N5" s="7"/>
      <c r="O5" s="7"/>
      <c r="P5" s="7"/>
      <c r="Q5" s="7"/>
      <c r="R5" s="7"/>
      <c r="S5" s="7"/>
      <c r="T5" s="7"/>
    </row>
    <row r="6" spans="1:20" x14ac:dyDescent="0.2">
      <c r="A6" s="87" t="s">
        <v>27</v>
      </c>
      <c r="B6" s="87"/>
      <c r="C6" s="87"/>
      <c r="D6" s="38">
        <v>0</v>
      </c>
      <c r="E6" s="38">
        <v>30</v>
      </c>
      <c r="F6" s="38">
        <v>20</v>
      </c>
      <c r="G6" s="38">
        <v>3</v>
      </c>
      <c r="H6" s="38">
        <v>0</v>
      </c>
      <c r="I6" s="37">
        <f t="shared" si="0"/>
        <v>53</v>
      </c>
      <c r="J6" s="7"/>
      <c r="K6" s="7"/>
      <c r="L6" s="7"/>
      <c r="M6" s="7"/>
      <c r="N6" s="7"/>
      <c r="O6" s="7"/>
      <c r="P6" s="7"/>
      <c r="Q6" s="7"/>
      <c r="R6" s="7"/>
      <c r="S6" s="7"/>
      <c r="T6" s="7"/>
    </row>
    <row r="7" spans="1:20" x14ac:dyDescent="0.2">
      <c r="A7" s="87" t="s">
        <v>28</v>
      </c>
      <c r="B7" s="87"/>
      <c r="C7" s="87"/>
      <c r="D7" s="38">
        <v>0</v>
      </c>
      <c r="E7" s="38">
        <v>12</v>
      </c>
      <c r="F7" s="38">
        <v>8</v>
      </c>
      <c r="G7" s="38">
        <v>3</v>
      </c>
      <c r="H7" s="38">
        <v>0</v>
      </c>
      <c r="I7" s="37">
        <f t="shared" si="0"/>
        <v>23</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I6" sqref="I6"/>
    </sheetView>
  </sheetViews>
  <sheetFormatPr defaultRowHeight="12.75" x14ac:dyDescent="0.2"/>
  <sheetData>
    <row r="1" spans="1:20" ht="15.75" x14ac:dyDescent="0.25">
      <c r="A1" s="9" t="s">
        <v>0</v>
      </c>
      <c r="B1" s="8"/>
      <c r="C1" s="8"/>
      <c r="D1" s="8"/>
      <c r="E1" s="4"/>
      <c r="F1" s="4"/>
      <c r="G1" s="4"/>
      <c r="H1" s="4"/>
      <c r="I1" s="4"/>
      <c r="J1" s="4"/>
      <c r="K1" s="7"/>
    </row>
    <row r="2" spans="1:20" ht="15.75" x14ac:dyDescent="0.25">
      <c r="A2" s="4"/>
      <c r="B2" s="3"/>
      <c r="C2" s="3"/>
      <c r="D2" s="3"/>
      <c r="E2" s="3"/>
      <c r="F2" s="3"/>
      <c r="G2" s="3"/>
      <c r="H2" s="3"/>
      <c r="I2" s="3"/>
      <c r="J2" s="3"/>
      <c r="K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39">
        <v>0</v>
      </c>
      <c r="E4" s="39">
        <v>12</v>
      </c>
      <c r="F4" s="39">
        <v>12</v>
      </c>
      <c r="G4" s="39">
        <v>1</v>
      </c>
      <c r="H4" s="39">
        <v>0</v>
      </c>
      <c r="I4" s="37">
        <f>SUM(E4:H4)</f>
        <v>25</v>
      </c>
      <c r="J4" s="7"/>
      <c r="K4" s="7"/>
      <c r="L4" s="7"/>
      <c r="M4" s="7"/>
      <c r="N4" s="7"/>
      <c r="O4" s="7"/>
      <c r="P4" s="7"/>
      <c r="Q4" s="7"/>
      <c r="R4" s="7"/>
      <c r="S4" s="7"/>
      <c r="T4" s="7"/>
    </row>
    <row r="5" spans="1:20" x14ac:dyDescent="0.2">
      <c r="A5" s="87" t="s">
        <v>26</v>
      </c>
      <c r="B5" s="87"/>
      <c r="C5" s="87"/>
      <c r="D5" s="39">
        <v>0</v>
      </c>
      <c r="E5" s="39">
        <v>30</v>
      </c>
      <c r="F5" s="39">
        <v>20</v>
      </c>
      <c r="G5" s="39">
        <v>1</v>
      </c>
      <c r="H5" s="39">
        <v>0</v>
      </c>
      <c r="I5" s="37">
        <f t="shared" ref="I5:I7" si="0">SUM(E5:H5)</f>
        <v>51</v>
      </c>
      <c r="J5" s="7"/>
      <c r="K5" s="7"/>
      <c r="L5" s="7"/>
      <c r="M5" s="7"/>
      <c r="N5" s="7"/>
      <c r="O5" s="7"/>
      <c r="P5" s="7"/>
      <c r="Q5" s="7"/>
      <c r="R5" s="7"/>
      <c r="S5" s="7"/>
      <c r="T5" s="7"/>
    </row>
    <row r="6" spans="1:20" x14ac:dyDescent="0.2">
      <c r="A6" s="87" t="s">
        <v>27</v>
      </c>
      <c r="B6" s="87"/>
      <c r="C6" s="87"/>
      <c r="D6" s="39">
        <v>0</v>
      </c>
      <c r="E6" s="39">
        <v>30</v>
      </c>
      <c r="F6" s="39">
        <v>20</v>
      </c>
      <c r="G6" s="39">
        <v>3</v>
      </c>
      <c r="H6" s="39">
        <v>0</v>
      </c>
      <c r="I6" s="37">
        <f t="shared" si="0"/>
        <v>53</v>
      </c>
      <c r="J6" s="7"/>
      <c r="K6" s="7"/>
      <c r="L6" s="7"/>
      <c r="M6" s="7"/>
      <c r="N6" s="7"/>
      <c r="O6" s="7"/>
      <c r="P6" s="7"/>
      <c r="Q6" s="7"/>
      <c r="R6" s="7"/>
      <c r="S6" s="7"/>
      <c r="T6" s="7"/>
    </row>
    <row r="7" spans="1:20" x14ac:dyDescent="0.2">
      <c r="A7" s="87" t="s">
        <v>28</v>
      </c>
      <c r="B7" s="87"/>
      <c r="C7" s="87"/>
      <c r="D7" s="39">
        <v>0</v>
      </c>
      <c r="E7" s="39">
        <v>18</v>
      </c>
      <c r="F7" s="39">
        <v>12</v>
      </c>
      <c r="G7" s="39">
        <v>1</v>
      </c>
      <c r="H7" s="39">
        <v>0</v>
      </c>
      <c r="I7" s="37">
        <f t="shared" si="0"/>
        <v>31</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I6" sqref="I6"/>
    </sheetView>
  </sheetViews>
  <sheetFormatPr defaultRowHeight="12.75" x14ac:dyDescent="0.2"/>
  <sheetData>
    <row r="1" spans="1:20" ht="15.75" x14ac:dyDescent="0.25">
      <c r="A1" s="9" t="s">
        <v>0</v>
      </c>
      <c r="B1" s="8"/>
      <c r="C1" s="8"/>
      <c r="D1" s="8"/>
      <c r="E1" s="4"/>
      <c r="F1" s="4"/>
      <c r="G1" s="4"/>
      <c r="H1" s="4"/>
      <c r="I1" s="4"/>
      <c r="J1" s="4"/>
      <c r="K1" s="7"/>
    </row>
    <row r="2" spans="1:20" ht="15.75" x14ac:dyDescent="0.25">
      <c r="A2" s="4"/>
      <c r="B2" s="3"/>
      <c r="C2" s="3"/>
      <c r="D2" s="3"/>
      <c r="E2" s="3"/>
      <c r="F2" s="3"/>
      <c r="G2" s="3"/>
      <c r="H2" s="3"/>
      <c r="I2" s="3"/>
      <c r="J2" s="3"/>
      <c r="K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40">
        <v>0</v>
      </c>
      <c r="E4" s="40">
        <v>12</v>
      </c>
      <c r="F4" s="40">
        <v>8</v>
      </c>
      <c r="G4" s="40">
        <v>1</v>
      </c>
      <c r="H4" s="40">
        <v>0</v>
      </c>
      <c r="I4" s="37">
        <f>SUM(E4:H4)</f>
        <v>21</v>
      </c>
      <c r="J4" s="7"/>
      <c r="K4" s="7"/>
      <c r="L4" s="7"/>
      <c r="M4" s="7"/>
      <c r="N4" s="7"/>
      <c r="O4" s="7"/>
      <c r="P4" s="7"/>
      <c r="Q4" s="7"/>
      <c r="R4" s="7"/>
      <c r="S4" s="7"/>
      <c r="T4" s="7"/>
    </row>
    <row r="5" spans="1:20" x14ac:dyDescent="0.2">
      <c r="A5" s="87" t="s">
        <v>26</v>
      </c>
      <c r="B5" s="87"/>
      <c r="C5" s="87"/>
      <c r="D5" s="40">
        <v>0</v>
      </c>
      <c r="E5" s="40">
        <v>24</v>
      </c>
      <c r="F5" s="40">
        <v>16</v>
      </c>
      <c r="G5" s="40">
        <v>1</v>
      </c>
      <c r="H5" s="40">
        <v>0</v>
      </c>
      <c r="I5" s="37">
        <f t="shared" ref="I5:I7" si="0">SUM(E5:H5)</f>
        <v>41</v>
      </c>
      <c r="J5" s="7"/>
      <c r="K5" s="7"/>
      <c r="L5" s="7"/>
      <c r="M5" s="7"/>
      <c r="N5" s="7"/>
      <c r="O5" s="7"/>
      <c r="P5" s="7"/>
      <c r="Q5" s="7"/>
      <c r="R5" s="7"/>
      <c r="S5" s="7"/>
      <c r="T5" s="7"/>
    </row>
    <row r="6" spans="1:20" x14ac:dyDescent="0.2">
      <c r="A6" s="87" t="s">
        <v>27</v>
      </c>
      <c r="B6" s="87"/>
      <c r="C6" s="87"/>
      <c r="D6" s="40">
        <v>0</v>
      </c>
      <c r="E6" s="40">
        <v>24</v>
      </c>
      <c r="F6" s="40">
        <v>16</v>
      </c>
      <c r="G6" s="40">
        <v>1</v>
      </c>
      <c r="H6" s="40">
        <v>0</v>
      </c>
      <c r="I6" s="37">
        <f t="shared" si="0"/>
        <v>41</v>
      </c>
      <c r="J6" s="7"/>
      <c r="K6" s="7"/>
      <c r="L6" s="7"/>
      <c r="M6" s="7"/>
      <c r="N6" s="7"/>
      <c r="O6" s="7"/>
      <c r="P6" s="7"/>
      <c r="Q6" s="7"/>
      <c r="R6" s="7"/>
      <c r="S6" s="7"/>
      <c r="T6" s="7"/>
    </row>
    <row r="7" spans="1:20" x14ac:dyDescent="0.2">
      <c r="A7" s="87" t="s">
        <v>28</v>
      </c>
      <c r="B7" s="87"/>
      <c r="C7" s="87"/>
      <c r="D7" s="40">
        <v>0</v>
      </c>
      <c r="E7" s="40">
        <v>12</v>
      </c>
      <c r="F7" s="40">
        <v>8</v>
      </c>
      <c r="G7" s="40">
        <v>1</v>
      </c>
      <c r="H7" s="40">
        <v>0</v>
      </c>
      <c r="I7" s="37">
        <f t="shared" si="0"/>
        <v>21</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I6" sqref="I6"/>
    </sheetView>
  </sheetViews>
  <sheetFormatPr defaultRowHeight="12.75" x14ac:dyDescent="0.2"/>
  <sheetData>
    <row r="1" spans="1:20" ht="15.75" x14ac:dyDescent="0.25">
      <c r="A1" s="9" t="s">
        <v>0</v>
      </c>
      <c r="B1" s="8"/>
      <c r="C1" s="8"/>
      <c r="D1" s="8"/>
      <c r="E1" s="4"/>
      <c r="F1" s="4"/>
      <c r="G1" s="4"/>
      <c r="H1" s="4"/>
      <c r="I1" s="4"/>
      <c r="J1" s="4"/>
      <c r="K1" s="7"/>
    </row>
    <row r="2" spans="1:20" ht="15.75" x14ac:dyDescent="0.25">
      <c r="A2" s="4"/>
      <c r="B2" s="3"/>
      <c r="C2" s="3"/>
      <c r="D2" s="3"/>
      <c r="E2" s="3"/>
      <c r="F2" s="3"/>
      <c r="G2" s="3"/>
      <c r="H2" s="3"/>
      <c r="I2" s="3"/>
      <c r="J2" s="3"/>
      <c r="K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41">
        <v>0</v>
      </c>
      <c r="E4" s="41">
        <v>18</v>
      </c>
      <c r="F4" s="41">
        <v>12</v>
      </c>
      <c r="G4" s="41">
        <v>1</v>
      </c>
      <c r="H4" s="41">
        <v>0</v>
      </c>
      <c r="I4" s="37">
        <f>SUM(E4:H4)</f>
        <v>31</v>
      </c>
      <c r="J4" s="7"/>
      <c r="K4" s="7"/>
      <c r="L4" s="7"/>
      <c r="M4" s="7"/>
      <c r="N4" s="7"/>
      <c r="O4" s="7"/>
      <c r="P4" s="7"/>
      <c r="Q4" s="7"/>
      <c r="R4" s="7"/>
      <c r="S4" s="7"/>
      <c r="T4" s="7"/>
    </row>
    <row r="5" spans="1:20" x14ac:dyDescent="0.2">
      <c r="A5" s="87" t="s">
        <v>26</v>
      </c>
      <c r="B5" s="87"/>
      <c r="C5" s="87"/>
      <c r="D5" s="41">
        <v>0</v>
      </c>
      <c r="E5" s="41">
        <v>24</v>
      </c>
      <c r="F5" s="41">
        <v>16</v>
      </c>
      <c r="G5" s="41">
        <v>3</v>
      </c>
      <c r="H5" s="41">
        <v>0</v>
      </c>
      <c r="I5" s="37">
        <f t="shared" ref="I5:I7" si="0">SUM(E5:H5)</f>
        <v>43</v>
      </c>
      <c r="J5" s="7"/>
      <c r="K5" s="7"/>
      <c r="L5" s="7"/>
      <c r="M5" s="7"/>
      <c r="N5" s="7"/>
      <c r="O5" s="7"/>
      <c r="P5" s="7"/>
      <c r="Q5" s="7"/>
      <c r="R5" s="7"/>
      <c r="S5" s="7"/>
      <c r="T5" s="7"/>
    </row>
    <row r="6" spans="1:20" x14ac:dyDescent="0.2">
      <c r="A6" s="87" t="s">
        <v>27</v>
      </c>
      <c r="B6" s="87"/>
      <c r="C6" s="87"/>
      <c r="D6" s="41">
        <v>0</v>
      </c>
      <c r="E6" s="41">
        <v>24</v>
      </c>
      <c r="F6" s="41">
        <v>16</v>
      </c>
      <c r="G6" s="41">
        <v>1</v>
      </c>
      <c r="H6" s="41">
        <v>0</v>
      </c>
      <c r="I6" s="37">
        <f t="shared" si="0"/>
        <v>41</v>
      </c>
      <c r="J6" s="7"/>
      <c r="K6" s="7"/>
      <c r="L6" s="7"/>
      <c r="M6" s="7"/>
      <c r="N6" s="7"/>
      <c r="O6" s="7"/>
      <c r="P6" s="7"/>
      <c r="Q6" s="7"/>
      <c r="R6" s="7"/>
      <c r="S6" s="7"/>
      <c r="T6" s="7"/>
    </row>
    <row r="7" spans="1:20" x14ac:dyDescent="0.2">
      <c r="A7" s="87" t="s">
        <v>28</v>
      </c>
      <c r="B7" s="87"/>
      <c r="C7" s="87"/>
      <c r="D7" s="41">
        <v>0</v>
      </c>
      <c r="E7" s="41">
        <v>15</v>
      </c>
      <c r="F7" s="41">
        <v>10</v>
      </c>
      <c r="G7" s="41">
        <v>2</v>
      </c>
      <c r="H7" s="41">
        <v>0</v>
      </c>
      <c r="I7" s="37">
        <f t="shared" si="0"/>
        <v>27</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I6" sqref="I6"/>
    </sheetView>
  </sheetViews>
  <sheetFormatPr defaultRowHeight="12.75" x14ac:dyDescent="0.2"/>
  <sheetData>
    <row r="1" spans="1:20" ht="15.75" x14ac:dyDescent="0.25">
      <c r="A1" s="9" t="s">
        <v>0</v>
      </c>
      <c r="B1" s="8"/>
      <c r="C1" s="8"/>
      <c r="D1" s="8"/>
      <c r="E1" s="4"/>
      <c r="F1" s="4"/>
      <c r="G1" s="4"/>
      <c r="H1" s="4"/>
      <c r="I1" s="4"/>
      <c r="J1" s="4"/>
      <c r="K1" s="7"/>
    </row>
    <row r="2" spans="1:20" ht="15.75" x14ac:dyDescent="0.25">
      <c r="A2" s="4"/>
      <c r="B2" s="3"/>
      <c r="C2" s="3"/>
      <c r="D2" s="3"/>
      <c r="E2" s="3"/>
      <c r="F2" s="3"/>
      <c r="G2" s="3"/>
      <c r="H2" s="3"/>
      <c r="I2" s="3"/>
      <c r="J2" s="3"/>
      <c r="K2" s="3"/>
    </row>
    <row r="3" spans="1:20" x14ac:dyDescent="0.2">
      <c r="A3" s="88"/>
      <c r="B3" s="88"/>
      <c r="C3" s="88"/>
      <c r="D3" s="35" t="s">
        <v>9</v>
      </c>
      <c r="E3" s="35" t="s">
        <v>10</v>
      </c>
      <c r="F3" s="35" t="s">
        <v>11</v>
      </c>
      <c r="G3" s="35" t="s">
        <v>12</v>
      </c>
      <c r="H3" s="35" t="s">
        <v>13</v>
      </c>
      <c r="I3" s="36" t="s">
        <v>14</v>
      </c>
      <c r="J3" s="6"/>
      <c r="K3" s="6"/>
      <c r="L3" s="6"/>
      <c r="M3" s="6"/>
      <c r="N3" s="6"/>
      <c r="O3" s="6"/>
      <c r="P3" s="6"/>
      <c r="Q3" s="6"/>
      <c r="R3" s="6"/>
      <c r="S3" s="6"/>
      <c r="T3" s="6"/>
    </row>
    <row r="4" spans="1:20" x14ac:dyDescent="0.2">
      <c r="A4" s="87" t="s">
        <v>25</v>
      </c>
      <c r="B4" s="87"/>
      <c r="C4" s="87"/>
      <c r="D4" s="42">
        <v>0</v>
      </c>
      <c r="E4" s="42">
        <v>24</v>
      </c>
      <c r="F4" s="42">
        <v>16</v>
      </c>
      <c r="G4" s="42">
        <v>4</v>
      </c>
      <c r="H4" s="42">
        <v>0</v>
      </c>
      <c r="I4" s="37">
        <f>SUM(E4:H4)</f>
        <v>44</v>
      </c>
      <c r="J4" s="7"/>
      <c r="K4" s="7"/>
      <c r="L4" s="7"/>
      <c r="M4" s="7"/>
      <c r="N4" s="7"/>
      <c r="O4" s="7"/>
      <c r="P4" s="7"/>
      <c r="Q4" s="7"/>
      <c r="R4" s="7"/>
      <c r="S4" s="7"/>
      <c r="T4" s="7"/>
    </row>
    <row r="5" spans="1:20" x14ac:dyDescent="0.2">
      <c r="A5" s="87" t="s">
        <v>26</v>
      </c>
      <c r="B5" s="87"/>
      <c r="C5" s="87"/>
      <c r="D5" s="42">
        <v>0</v>
      </c>
      <c r="E5" s="42">
        <v>24</v>
      </c>
      <c r="F5" s="42">
        <v>18</v>
      </c>
      <c r="G5" s="42">
        <v>4</v>
      </c>
      <c r="H5" s="42">
        <v>0</v>
      </c>
      <c r="I5" s="37">
        <f t="shared" ref="I5:I7" si="0">SUM(E5:H5)</f>
        <v>46</v>
      </c>
      <c r="J5" s="7"/>
      <c r="K5" s="7"/>
      <c r="L5" s="7"/>
      <c r="M5" s="7"/>
      <c r="N5" s="7"/>
      <c r="O5" s="7"/>
      <c r="P5" s="7"/>
      <c r="Q5" s="7"/>
      <c r="R5" s="7"/>
      <c r="S5" s="7"/>
      <c r="T5" s="7"/>
    </row>
    <row r="6" spans="1:20" x14ac:dyDescent="0.2">
      <c r="A6" s="87" t="s">
        <v>27</v>
      </c>
      <c r="B6" s="87"/>
      <c r="C6" s="87"/>
      <c r="D6" s="42">
        <v>0</v>
      </c>
      <c r="E6" s="42">
        <v>24</v>
      </c>
      <c r="F6" s="42">
        <v>16</v>
      </c>
      <c r="G6" s="42">
        <v>4</v>
      </c>
      <c r="H6" s="42">
        <v>0</v>
      </c>
      <c r="I6" s="37">
        <f t="shared" si="0"/>
        <v>44</v>
      </c>
      <c r="J6" s="7"/>
      <c r="K6" s="7"/>
      <c r="L6" s="7"/>
      <c r="M6" s="7"/>
      <c r="N6" s="7"/>
      <c r="O6" s="7"/>
      <c r="P6" s="7"/>
      <c r="Q6" s="7"/>
      <c r="R6" s="7"/>
      <c r="S6" s="7"/>
      <c r="T6" s="7"/>
    </row>
    <row r="7" spans="1:20" x14ac:dyDescent="0.2">
      <c r="A7" s="87" t="s">
        <v>28</v>
      </c>
      <c r="B7" s="87"/>
      <c r="C7" s="87"/>
      <c r="D7" s="42">
        <v>0</v>
      </c>
      <c r="E7" s="42">
        <v>21</v>
      </c>
      <c r="F7" s="42">
        <v>14</v>
      </c>
      <c r="G7" s="42">
        <v>4</v>
      </c>
      <c r="H7" s="42">
        <v>0</v>
      </c>
      <c r="I7" s="37">
        <f t="shared" si="0"/>
        <v>39</v>
      </c>
      <c r="J7" s="7"/>
      <c r="K7" s="7"/>
      <c r="L7" s="7"/>
      <c r="M7" s="7"/>
      <c r="N7" s="7"/>
      <c r="O7" s="7"/>
      <c r="P7" s="7"/>
      <c r="Q7" s="7"/>
      <c r="R7" s="7"/>
      <c r="S7" s="7"/>
      <c r="T7" s="7"/>
    </row>
    <row r="8" spans="1:20" x14ac:dyDescent="0.2">
      <c r="A8" s="7"/>
      <c r="B8" s="7"/>
      <c r="C8" s="7"/>
      <c r="D8" s="7"/>
      <c r="E8" s="7"/>
      <c r="F8" s="7"/>
      <c r="G8" s="7"/>
      <c r="H8" s="7"/>
      <c r="I8" s="7"/>
      <c r="J8" s="7"/>
      <c r="K8" s="7"/>
      <c r="L8" s="7"/>
      <c r="M8" s="7"/>
      <c r="N8" s="7"/>
      <c r="O8" s="7"/>
      <c r="P8" s="7"/>
      <c r="Q8" s="7"/>
      <c r="R8" s="7"/>
      <c r="S8" s="7"/>
      <c r="T8" s="7"/>
    </row>
    <row r="9" spans="1:20" x14ac:dyDescent="0.2">
      <c r="A9" s="7"/>
      <c r="B9" s="7"/>
      <c r="C9" s="7"/>
      <c r="D9" s="7"/>
      <c r="E9" s="7"/>
      <c r="F9" s="7"/>
      <c r="G9" s="7"/>
      <c r="H9" s="7"/>
      <c r="I9" s="7"/>
      <c r="J9" s="7"/>
      <c r="K9" s="7"/>
      <c r="L9" s="7"/>
      <c r="M9" s="7"/>
      <c r="N9" s="7"/>
      <c r="O9" s="7"/>
      <c r="P9" s="7"/>
      <c r="Q9" s="7"/>
      <c r="R9" s="7"/>
      <c r="S9" s="7"/>
      <c r="T9" s="7"/>
    </row>
    <row r="10" spans="1:20" x14ac:dyDescent="0.2">
      <c r="A10" s="7"/>
      <c r="B10" s="7"/>
      <c r="C10" s="7"/>
      <c r="D10" s="7"/>
      <c r="E10" s="7"/>
      <c r="F10" s="7"/>
      <c r="G10" s="7"/>
      <c r="H10" s="7"/>
      <c r="I10" s="7"/>
      <c r="J10" s="7"/>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sheetData>
  <mergeCells count="5">
    <mergeCell ref="A7:C7"/>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workbookViewId="0">
      <selection activeCell="I6" sqref="I6"/>
    </sheetView>
  </sheetViews>
  <sheetFormatPr defaultRowHeight="12.75" x14ac:dyDescent="0.2"/>
  <cols>
    <col min="1"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88"/>
      <c r="B3" s="88"/>
      <c r="C3" s="88"/>
      <c r="D3" s="43" t="s">
        <v>9</v>
      </c>
      <c r="E3" s="43" t="s">
        <v>10</v>
      </c>
      <c r="F3" s="43" t="s">
        <v>11</v>
      </c>
      <c r="G3" s="43" t="s">
        <v>12</v>
      </c>
      <c r="H3" s="43" t="s">
        <v>13</v>
      </c>
      <c r="I3" s="44" t="s">
        <v>14</v>
      </c>
      <c r="J3" s="6"/>
      <c r="K3" s="6"/>
      <c r="L3" s="6"/>
      <c r="M3" s="6"/>
      <c r="N3" s="6"/>
      <c r="O3" s="6"/>
      <c r="P3" s="6"/>
      <c r="Q3" s="6"/>
      <c r="R3" s="6"/>
      <c r="S3" s="6"/>
      <c r="T3" s="6"/>
    </row>
    <row r="4" spans="1:20" x14ac:dyDescent="0.2">
      <c r="A4" s="87" t="s">
        <v>25</v>
      </c>
      <c r="B4" s="87"/>
      <c r="C4" s="87"/>
      <c r="D4" s="46">
        <v>0</v>
      </c>
      <c r="E4" s="46">
        <v>18</v>
      </c>
      <c r="F4" s="46">
        <v>11</v>
      </c>
      <c r="G4" s="46">
        <v>1</v>
      </c>
      <c r="H4" s="46">
        <v>0</v>
      </c>
      <c r="I4" s="45">
        <f>SUM(E4:H4)</f>
        <v>30</v>
      </c>
    </row>
    <row r="5" spans="1:20" x14ac:dyDescent="0.2">
      <c r="A5" s="87" t="s">
        <v>26</v>
      </c>
      <c r="B5" s="87"/>
      <c r="C5" s="87"/>
      <c r="D5" s="46">
        <v>0</v>
      </c>
      <c r="E5" s="46">
        <v>24</v>
      </c>
      <c r="F5" s="46">
        <v>16</v>
      </c>
      <c r="G5" s="46">
        <v>1</v>
      </c>
      <c r="H5" s="46">
        <v>0</v>
      </c>
      <c r="I5" s="45">
        <f t="shared" ref="I5:I7" si="0">SUM(E5:H5)</f>
        <v>41</v>
      </c>
    </row>
    <row r="6" spans="1:20" x14ac:dyDescent="0.2">
      <c r="A6" s="87" t="s">
        <v>27</v>
      </c>
      <c r="B6" s="87"/>
      <c r="C6" s="87"/>
      <c r="D6" s="46">
        <v>0</v>
      </c>
      <c r="E6" s="46">
        <v>24</v>
      </c>
      <c r="F6" s="46">
        <v>16</v>
      </c>
      <c r="G6" s="46">
        <v>1</v>
      </c>
      <c r="H6" s="46">
        <v>0</v>
      </c>
      <c r="I6" s="45">
        <f t="shared" si="0"/>
        <v>41</v>
      </c>
    </row>
    <row r="7" spans="1:20" x14ac:dyDescent="0.2">
      <c r="A7" s="87" t="s">
        <v>28</v>
      </c>
      <c r="B7" s="87"/>
      <c r="C7" s="87"/>
      <c r="D7" s="46">
        <v>0</v>
      </c>
      <c r="E7" s="46">
        <v>12</v>
      </c>
      <c r="F7" s="46">
        <v>8</v>
      </c>
      <c r="G7" s="46">
        <v>1</v>
      </c>
      <c r="H7" s="46">
        <v>0</v>
      </c>
      <c r="I7" s="45">
        <f t="shared" si="0"/>
        <v>21</v>
      </c>
    </row>
  </sheetData>
  <mergeCells count="5">
    <mergeCell ref="A3:C3"/>
    <mergeCell ref="A4:C4"/>
    <mergeCell ref="A5:C5"/>
    <mergeCell ref="A6:C6"/>
    <mergeCell ref="A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workbookViewId="0">
      <selection activeCell="I6" sqref="I6"/>
    </sheetView>
  </sheetViews>
  <sheetFormatPr defaultRowHeight="12.75" x14ac:dyDescent="0.2"/>
  <cols>
    <col min="1"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88"/>
      <c r="B3" s="88"/>
      <c r="C3" s="88"/>
      <c r="D3" s="43" t="s">
        <v>9</v>
      </c>
      <c r="E3" s="43" t="s">
        <v>10</v>
      </c>
      <c r="F3" s="43" t="s">
        <v>11</v>
      </c>
      <c r="G3" s="43" t="s">
        <v>12</v>
      </c>
      <c r="H3" s="43" t="s">
        <v>13</v>
      </c>
      <c r="I3" s="44" t="s">
        <v>14</v>
      </c>
      <c r="J3" s="6"/>
      <c r="K3" s="6"/>
      <c r="L3" s="6"/>
      <c r="M3" s="6"/>
      <c r="N3" s="6"/>
      <c r="O3" s="6"/>
      <c r="P3" s="6"/>
      <c r="Q3" s="6"/>
      <c r="R3" s="6"/>
      <c r="S3" s="6"/>
      <c r="T3" s="6"/>
    </row>
    <row r="4" spans="1:20" x14ac:dyDescent="0.2">
      <c r="A4" s="87" t="s">
        <v>25</v>
      </c>
      <c r="B4" s="87"/>
      <c r="C4" s="87"/>
      <c r="D4" s="47">
        <v>0</v>
      </c>
      <c r="E4" s="47">
        <v>0</v>
      </c>
      <c r="F4" s="47">
        <v>0</v>
      </c>
      <c r="G4" s="47">
        <v>0</v>
      </c>
      <c r="H4" s="47">
        <v>10</v>
      </c>
      <c r="I4" s="45">
        <f>SUM(E4:H4)</f>
        <v>10</v>
      </c>
    </row>
    <row r="5" spans="1:20" x14ac:dyDescent="0.2">
      <c r="A5" s="87" t="s">
        <v>26</v>
      </c>
      <c r="B5" s="87"/>
      <c r="C5" s="87"/>
      <c r="D5" s="47">
        <v>0</v>
      </c>
      <c r="E5" s="47">
        <v>0</v>
      </c>
      <c r="F5" s="47">
        <v>0</v>
      </c>
      <c r="G5" s="47">
        <v>0</v>
      </c>
      <c r="H5" s="47">
        <v>10</v>
      </c>
      <c r="I5" s="45">
        <f t="shared" ref="I5:I7" si="0">SUM(E5:H5)</f>
        <v>10</v>
      </c>
    </row>
    <row r="6" spans="1:20" x14ac:dyDescent="0.2">
      <c r="A6" s="87" t="s">
        <v>27</v>
      </c>
      <c r="B6" s="87"/>
      <c r="C6" s="87"/>
      <c r="D6" s="47">
        <v>0</v>
      </c>
      <c r="E6" s="47">
        <v>0</v>
      </c>
      <c r="F6" s="47">
        <v>0</v>
      </c>
      <c r="G6" s="47">
        <v>0</v>
      </c>
      <c r="H6" s="47">
        <v>10</v>
      </c>
      <c r="I6" s="45">
        <f t="shared" si="0"/>
        <v>10</v>
      </c>
    </row>
    <row r="7" spans="1:20" x14ac:dyDescent="0.2">
      <c r="A7" s="87" t="s">
        <v>28</v>
      </c>
      <c r="B7" s="87"/>
      <c r="C7" s="87"/>
      <c r="D7" s="47">
        <v>0</v>
      </c>
      <c r="E7" s="47">
        <v>0</v>
      </c>
      <c r="F7" s="47">
        <v>0</v>
      </c>
      <c r="G7" s="47">
        <v>0</v>
      </c>
      <c r="H7" s="47">
        <v>10</v>
      </c>
      <c r="I7" s="45">
        <f t="shared" si="0"/>
        <v>10</v>
      </c>
    </row>
  </sheetData>
  <mergeCells count="5">
    <mergeCell ref="A3:C3"/>
    <mergeCell ref="A4:C4"/>
    <mergeCell ref="A5:C5"/>
    <mergeCell ref="A6:C6"/>
    <mergeCell ref="A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Evaluation</vt:lpstr>
      <vt:lpstr>Evaluator 1</vt:lpstr>
      <vt:lpstr>Evaluator 2</vt:lpstr>
      <vt:lpstr>Evaluator 3</vt:lpstr>
      <vt:lpstr>Evaluator 4</vt:lpstr>
      <vt:lpstr>Evaluator 5</vt:lpstr>
      <vt:lpstr>Evaluator 6</vt:lpstr>
      <vt:lpstr>Evaluator 7</vt:lpstr>
      <vt:lpstr>HUB</vt:lpstr>
      <vt:lpstr>Evaluator 8</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2019-07-03T20:29:59Z</dcterms:modified>
</cp:coreProperties>
</file>