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\Contracts Reporting Department\FY2018\Open Record Evaluations\4.9.19\"/>
    </mc:Choice>
  </mc:AlternateContent>
  <bookViews>
    <workbookView xWindow="840" yWindow="330" windowWidth="24540" windowHeight="12255" tabRatio="814" activeTab="8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4" r:id="rId6"/>
    <sheet name="Evaluator 6" sheetId="30" r:id="rId7"/>
    <sheet name="Summary" sheetId="28" r:id="rId8"/>
    <sheet name="Criteria" sheetId="29" r:id="rId9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G11" i="30" l="1"/>
  <c r="G9" i="28" s="1"/>
  <c r="A11" i="30"/>
  <c r="G10" i="30"/>
  <c r="G8" i="28" s="1"/>
  <c r="A10" i="30"/>
  <c r="G9" i="30"/>
  <c r="G7" i="28" s="1"/>
  <c r="A9" i="30"/>
  <c r="G8" i="30"/>
  <c r="G6" i="28" s="1"/>
  <c r="A8" i="30"/>
  <c r="G7" i="30"/>
  <c r="G5" i="28" s="1"/>
  <c r="A7" i="30"/>
  <c r="A4" i="30" l="1"/>
  <c r="A5" i="20"/>
  <c r="A6" i="20"/>
  <c r="A7" i="20"/>
  <c r="A8" i="20"/>
  <c r="A9" i="20"/>
  <c r="H17" i="29" l="1"/>
  <c r="H16" i="29"/>
  <c r="H15" i="29"/>
  <c r="H14" i="29"/>
  <c r="H13" i="29"/>
  <c r="H18" i="29" l="1"/>
  <c r="A9" i="28" l="1"/>
  <c r="A6" i="28" l="1"/>
  <c r="A7" i="28"/>
  <c r="A8" i="28"/>
  <c r="A5" i="28"/>
  <c r="A6" i="21" l="1"/>
  <c r="A7" i="21"/>
  <c r="A8" i="21"/>
  <c r="A9" i="21"/>
  <c r="A6" i="22"/>
  <c r="A7" i="22"/>
  <c r="A8" i="22"/>
  <c r="A9" i="22"/>
  <c r="A6" i="23"/>
  <c r="A7" i="23"/>
  <c r="A8" i="23"/>
  <c r="A9" i="23"/>
  <c r="A8" i="24"/>
  <c r="A9" i="24"/>
  <c r="A10" i="24"/>
  <c r="A11" i="24"/>
  <c r="A7" i="24"/>
  <c r="A5" i="23"/>
  <c r="A5" i="22"/>
  <c r="A5" i="21"/>
  <c r="A4" i="24"/>
  <c r="A2" i="23"/>
  <c r="A2" i="22"/>
  <c r="A2" i="21"/>
  <c r="A2" i="20"/>
  <c r="G11" i="24" l="1"/>
  <c r="F9" i="28" s="1"/>
  <c r="G10" i="24"/>
  <c r="F8" i="28" s="1"/>
  <c r="G9" i="24"/>
  <c r="F7" i="28" s="1"/>
  <c r="G8" i="24"/>
  <c r="F6" i="28" s="1"/>
  <c r="G7" i="24"/>
  <c r="F5" i="28" s="1"/>
  <c r="G9" i="23"/>
  <c r="E9" i="28" s="1"/>
  <c r="G8" i="23"/>
  <c r="E8" i="28" s="1"/>
  <c r="G7" i="23"/>
  <c r="E7" i="28" s="1"/>
  <c r="G6" i="23"/>
  <c r="E6" i="28" s="1"/>
  <c r="G5" i="23"/>
  <c r="E5" i="28" s="1"/>
  <c r="G9" i="22"/>
  <c r="D9" i="28" s="1"/>
  <c r="G8" i="22"/>
  <c r="D8" i="28" s="1"/>
  <c r="G7" i="22"/>
  <c r="D7" i="28" s="1"/>
  <c r="G6" i="22"/>
  <c r="D6" i="28" s="1"/>
  <c r="G5" i="22"/>
  <c r="D5" i="28" s="1"/>
  <c r="G9" i="21"/>
  <c r="C9" i="28" s="1"/>
  <c r="G8" i="21"/>
  <c r="C8" i="28" s="1"/>
  <c r="G7" i="21"/>
  <c r="C7" i="28" s="1"/>
  <c r="G6" i="21"/>
  <c r="C6" i="28" s="1"/>
  <c r="G5" i="21"/>
  <c r="C5" i="28" s="1"/>
  <c r="G6" i="20"/>
  <c r="B6" i="28" s="1"/>
  <c r="G7" i="20"/>
  <c r="B7" i="28" s="1"/>
  <c r="G8" i="20"/>
  <c r="B8" i="28" s="1"/>
  <c r="G9" i="20"/>
  <c r="B9" i="28" s="1"/>
  <c r="G5" i="20"/>
  <c r="B5" i="28" s="1"/>
  <c r="A2" i="28"/>
  <c r="H6" i="28" l="1"/>
  <c r="H5" i="28"/>
  <c r="H9" i="28"/>
  <c r="H8" i="28"/>
  <c r="H7" i="28"/>
  <c r="I9" i="28" l="1"/>
  <c r="I5" i="28"/>
  <c r="I8" i="28"/>
  <c r="I7" i="28"/>
  <c r="I6" i="28"/>
</calcChain>
</file>

<file path=xl/sharedStrings.xml><?xml version="1.0" encoding="utf-8"?>
<sst xmlns="http://schemas.openxmlformats.org/spreadsheetml/2006/main" count="89" uniqueCount="45">
  <si>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</si>
  <si>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</si>
  <si>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</si>
  <si>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</si>
  <si>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</si>
  <si>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</si>
  <si>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</si>
  <si>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</si>
  <si>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</si>
  <si>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</si>
  <si>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</si>
  <si>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</si>
  <si>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</si>
  <si>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</si>
  <si>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</si>
  <si>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</si>
  <si>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</si>
  <si>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</si>
  <si>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</si>
  <si>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</si>
  <si>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</si>
  <si>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</si>
  <si>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</si>
  <si>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*Total =</t>
  </si>
  <si>
    <t>*Note:  Total should be equal to 100 if received 5-point per criterion.</t>
  </si>
  <si>
    <t>Special Instructions for Evaluators:</t>
  </si>
  <si>
    <t>Atkins North America, Inc</t>
  </si>
  <si>
    <t>Courtney Harper Partners</t>
  </si>
  <si>
    <t>PBK Architects, Inc.</t>
  </si>
  <si>
    <t>RdlR Architects, Inc.</t>
  </si>
  <si>
    <t>Shepley Bulfinch</t>
  </si>
  <si>
    <t>2. Quality of Design</t>
  </si>
  <si>
    <t>3. Methodology and Best Practices</t>
  </si>
  <si>
    <t>1. Relevant t Team and Individual Experience and Capabilities</t>
  </si>
  <si>
    <t>4. Demonstrated Understanding of Project and Site</t>
  </si>
  <si>
    <t>5. Interview Performance</t>
  </si>
  <si>
    <t>Prepared by: Tim Henry 6/1/18</t>
  </si>
  <si>
    <t>Checked by:  Jack Tenner  6/1/18</t>
  </si>
  <si>
    <t xml:space="preserve">RFQ730-18033 (Shortlist) AE UH Graduate College of Social Work 1st FL </t>
  </si>
  <si>
    <t>Evaluator 1</t>
  </si>
  <si>
    <t>Evaluator 2</t>
  </si>
  <si>
    <t>Evaluator 3</t>
  </si>
  <si>
    <t>Evaluator 4</t>
  </si>
  <si>
    <t>Evaluator 5</t>
  </si>
  <si>
    <t>Evaluator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</si>
</sst>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2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10"/>
      <name val="Arial"/>
      <family val="2"/>
    </font>
    <font>
      <u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0" applyNumberFormat="0" applyBorder="0" applyAlignment="0" applyProtection="0"/>
    <xf numFmtId="0" fontId="9" fillId="24" borderId="7" applyNumberFormat="0" applyAlignment="0" applyProtection="0"/>
    <xf numFmtId="0" fontId="10" fillId="25" borderId="8" applyNumberFormat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7" applyNumberFormat="0" applyAlignment="0" applyProtection="0"/>
    <xf numFmtId="0" fontId="17" fillId="0" borderId="12" applyNumberFormat="0" applyFill="0" applyAlignment="0" applyProtection="0"/>
    <xf numFmtId="0" fontId="18" fillId="26" borderId="0" applyNumberFormat="0" applyBorder="0" applyAlignment="0" applyProtection="0"/>
    <xf numFmtId="0" fontId="5" fillId="27" borderId="13" applyNumberFormat="0" applyFont="0" applyAlignment="0" applyProtection="0"/>
    <xf numFmtId="0" fontId="19" fillId="24" borderId="14" applyNumberFormat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5" fillId="27" borderId="13" applyNumberFormat="0" applyFont="0" applyAlignment="0" applyProtection="0"/>
    <xf numFmtId="44" fontId="5" fillId="0" borderId="0" applyFont="0" applyFill="0" applyBorder="0" applyAlignment="0" applyProtection="0"/>
    <xf numFmtId="0" fontId="4" fillId="27" borderId="13" applyNumberFormat="0" applyFont="0" applyAlignment="0" applyProtection="0"/>
    <xf numFmtId="0" fontId="5" fillId="0" borderId="0"/>
    <xf numFmtId="0" fontId="4" fillId="27" borderId="13" applyNumberFormat="0" applyFont="0" applyAlignment="0" applyProtection="0"/>
    <xf numFmtId="0" fontId="4" fillId="27" borderId="13" applyNumberFormat="0" applyFont="0" applyAlignment="0" applyProtection="0"/>
  </cellStyleXfs>
  <cellXfs count="10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2" fontId="2" fillId="0" borderId="6" xfId="0" applyNumberFormat="1" applyFont="1" applyBorder="1"/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0" borderId="0" xfId="0" applyFont="1"/>
    <xf numFmtId="0" fontId="2" fillId="0" borderId="16" xfId="0" applyFont="1" applyBorder="1"/>
    <xf numFmtId="0" fontId="2" fillId="0" borderId="0" xfId="0" applyFont="1" applyBorder="1"/>
    <xf numFmtId="0" fontId="23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5" fillId="0" borderId="0" xfId="0" applyFont="1" applyFill="1"/>
    <xf numFmtId="0" fontId="24" fillId="0" borderId="0" xfId="0" applyFont="1"/>
    <xf numFmtId="0" fontId="27" fillId="0" borderId="0" xfId="0" applyFont="1"/>
    <xf numFmtId="0" fontId="28" fillId="0" borderId="18" xfId="0" applyFont="1" applyBorder="1" applyAlignment="1">
      <alignment horizontal="center" vertical="center" textRotation="90"/>
    </xf>
    <xf numFmtId="2" fontId="29" fillId="0" borderId="5" xfId="0" applyNumberFormat="1" applyFont="1" applyBorder="1"/>
    <xf numFmtId="0" fontId="26" fillId="0" borderId="0" xfId="0" applyFont="1" applyAlignment="1">
      <alignment horizontal="center"/>
    </xf>
    <xf numFmtId="0" fontId="26" fillId="28" borderId="0" xfId="0" applyFont="1" applyFill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4" xfId="0" applyFont="1" applyFill="1" applyBorder="1" applyAlignment="1">
      <alignment horizontal="center"/>
    </xf>
    <xf numFmtId="2" fontId="2" fillId="0" borderId="21" xfId="0" applyNumberFormat="1" applyFont="1" applyFill="1" applyBorder="1"/>
    <xf numFmtId="2" fontId="2" fillId="0" borderId="23" xfId="0" applyNumberFormat="1" applyFont="1" applyFill="1" applyBorder="1"/>
    <xf numFmtId="0" fontId="2" fillId="0" borderId="25" xfId="0" applyFont="1" applyBorder="1"/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7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7" fillId="0" borderId="0" xfId="0" applyFont="1"/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2" fillId="0" borderId="5" xfId="0" applyFont="1" applyFill="1" applyBorder="1"/>
    <xf numFmtId="2" fontId="2" fillId="0" borderId="6" xfId="0" applyNumberFormat="1" applyFont="1" applyFill="1" applyBorder="1"/>
    <xf numFmtId="2" fontId="2" fillId="0" borderId="22" xfId="0" applyNumberFormat="1" applyFont="1" applyFill="1" applyBorder="1"/>
    <xf numFmtId="0" fontId="2" fillId="0" borderId="3" xfId="0" applyFont="1" applyFill="1" applyBorder="1"/>
    <xf numFmtId="0" fontId="0" fillId="0" borderId="0" xfId="0" applyFill="1"/>
    <xf numFmtId="0" fontId="2" fillId="0" borderId="3" xfId="0" applyFont="1" applyFill="1" applyBorder="1" applyAlignment="1">
      <alignment horizontal="center"/>
    </xf>
    <xf numFmtId="0" fontId="2" fillId="30" borderId="3" xfId="0" applyFont="1" applyFill="1" applyBorder="1" applyAlignment="1">
      <alignment horizontal="center"/>
    </xf>
    <xf numFmtId="2" fontId="2" fillId="30" borderId="21" xfId="0" applyNumberFormat="1" applyFont="1" applyFill="1" applyBorder="1"/>
    <xf numFmtId="2" fontId="2" fillId="30" borderId="22" xfId="0" applyNumberFormat="1" applyFont="1" applyFill="1" applyBorder="1"/>
    <xf numFmtId="2" fontId="2" fillId="30" borderId="23" xfId="0" applyNumberFormat="1" applyFont="1" applyFill="1" applyBorder="1"/>
    <xf numFmtId="0" fontId="2" fillId="30" borderId="3" xfId="0" applyFont="1" applyFill="1" applyBorder="1"/>
    <xf numFmtId="0" fontId="3" fillId="30" borderId="24" xfId="0" applyFont="1" applyFill="1" applyBorder="1" applyAlignment="1">
      <alignment horizontal="center"/>
    </xf>
    <xf numFmtId="0" fontId="0" fillId="30" borderId="0" xfId="0" applyFill="1"/>
    <xf numFmtId="0" fontId="3" fillId="0" borderId="0" xfId="0" applyFont="1" applyAlignment="1">
      <alignment horizontal="center" vertical="center" wrapText="1"/>
    </xf>
    <xf numFmtId="0" fontId="3" fillId="4" borderId="36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3" fillId="31" borderId="40" xfId="0" applyFont="1" applyFill="1" applyBorder="1" applyAlignment="1">
      <alignment horizontal="right"/>
    </xf>
    <xf numFmtId="0" fontId="3" fillId="31" borderId="41" xfId="0" applyFont="1" applyFill="1" applyBorder="1" applyAlignment="1">
      <alignment horizontal="center"/>
    </xf>
    <xf numFmtId="0" fontId="30" fillId="0" borderId="29" xfId="0" applyFont="1" applyBorder="1" applyAlignment="1">
      <alignment vertical="center" wrapText="1"/>
    </xf>
    <xf numFmtId="0" fontId="30" fillId="0" borderId="30" xfId="0" applyFont="1" applyBorder="1" applyAlignment="1">
      <alignment vertical="center" wrapText="1"/>
    </xf>
    <xf numFmtId="0" fontId="30" fillId="0" borderId="38" xfId="0" applyFont="1" applyBorder="1" applyAlignment="1">
      <alignment vertical="center" wrapText="1"/>
    </xf>
    <xf numFmtId="0" fontId="30" fillId="0" borderId="29" xfId="0" applyFont="1" applyBorder="1" applyAlignment="1">
      <alignment horizontal="left" vertical="center" wrapText="1"/>
    </xf>
    <xf numFmtId="0" fontId="30" fillId="0" borderId="30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2" fontId="2" fillId="0" borderId="42" xfId="0" applyNumberFormat="1" applyFont="1" applyFill="1" applyBorder="1"/>
    <xf numFmtId="2" fontId="2" fillId="30" borderId="42" xfId="0" applyNumberFormat="1" applyFont="1" applyFill="1" applyBorder="1"/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3" fillId="4" borderId="35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workbookViewId="0">
      <selection activeCell="A2" sqref="A2"/>
    </sheetView>
  </sheetViews>
  <sheetFormatPr defaultRowHeight="12.75" x14ac:dyDescent="0.2"/>
  <cols>
    <col min="1" max="1" width="97" customWidth="1"/>
    <col min="2" max="2" width="15" customWidth="1"/>
  </cols>
  <sheetData>
    <row r="2" spans="1:5" ht="15.75" x14ac:dyDescent="0.2">
      <c r="A2" s="60" t="s">
        <v>38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24.75" customHeight="1" x14ac:dyDescent="0.2">
      <c r="A5" s="52" t="s">
        <v>26</v>
      </c>
      <c r="B5" s="23">
        <v>1</v>
      </c>
      <c r="C5" s="17"/>
      <c r="D5" s="5"/>
      <c r="E5" s="5"/>
    </row>
    <row r="6" spans="1:5" ht="28.5" customHeight="1" x14ac:dyDescent="0.2">
      <c r="A6" s="52" t="s">
        <v>27</v>
      </c>
      <c r="B6" s="22">
        <v>2</v>
      </c>
    </row>
    <row r="7" spans="1:5" ht="27" customHeight="1" x14ac:dyDescent="0.2">
      <c r="A7" s="52" t="s">
        <v>28</v>
      </c>
      <c r="B7" s="23">
        <v>3</v>
      </c>
    </row>
    <row r="8" spans="1:5" ht="24.75" customHeight="1" x14ac:dyDescent="0.2">
      <c r="A8" s="52" t="s">
        <v>29</v>
      </c>
      <c r="B8" s="22">
        <v>4</v>
      </c>
    </row>
    <row r="9" spans="1:5" ht="28.5" customHeight="1" x14ac:dyDescent="0.2">
      <c r="A9" s="52" t="s">
        <v>30</v>
      </c>
      <c r="B9" s="23">
        <v>5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G32" sqref="G32"/>
    </sheetView>
  </sheetViews>
  <sheetFormatPr defaultRowHeight="12.75" x14ac:dyDescent="0.2"/>
  <cols>
    <col min="1" max="1" width="74.42578125" customWidth="1"/>
    <col min="2" max="2" width="8" style="19" customWidth="1"/>
    <col min="3" max="3" width="9.140625" customWidth="1"/>
    <col min="4" max="4" width="8.7109375" customWidth="1"/>
    <col min="5" max="5" width="8.28515625" style="10" customWidth="1"/>
    <col min="6" max="6" width="7.28515625" style="30" customWidth="1"/>
    <col min="7" max="7" width="12.42578125" customWidth="1"/>
  </cols>
  <sheetData>
    <row r="1" spans="1:8" ht="15.75" x14ac:dyDescent="0.25">
      <c r="A1" s="37" t="s">
        <v>0</v>
      </c>
      <c r="B1" s="37"/>
      <c r="C1" s="37"/>
      <c r="D1" s="37"/>
      <c r="E1" s="37"/>
      <c r="F1" s="37"/>
      <c r="G1" s="37"/>
      <c r="H1" s="30"/>
    </row>
    <row r="2" spans="1:8" ht="12.75" customHeight="1" x14ac:dyDescent="0.2">
      <c r="A2" s="38" t="str">
        <f>Responses!A2</f>
        <v xml:space="preserve">RFQ730-18033 (Shortlist) AE UH Graduate College of Social Work 1st FL </v>
      </c>
      <c r="B2" s="38"/>
      <c r="C2" s="38"/>
      <c r="D2" s="38"/>
      <c r="E2" s="38"/>
      <c r="F2" s="38"/>
      <c r="G2" s="38"/>
      <c r="H2" s="30"/>
    </row>
    <row r="3" spans="1:8" ht="15.75" thickBot="1" x14ac:dyDescent="0.25">
      <c r="A3" s="30"/>
      <c r="B3" s="36"/>
      <c r="C3" s="30"/>
      <c r="D3" s="30"/>
      <c r="E3" s="30"/>
      <c r="G3" s="12"/>
      <c r="H3" s="30"/>
    </row>
    <row r="4" spans="1:8" ht="87" customHeight="1" thickTop="1" thickBot="1" x14ac:dyDescent="0.25">
      <c r="A4" s="31" t="s">
        <v>4</v>
      </c>
      <c r="B4" s="20" t="s">
        <v>5</v>
      </c>
      <c r="C4" s="32" t="s">
        <v>6</v>
      </c>
      <c r="D4" s="32" t="s">
        <v>7</v>
      </c>
      <c r="E4" s="32" t="s">
        <v>8</v>
      </c>
      <c r="F4" s="32" t="s">
        <v>9</v>
      </c>
      <c r="G4" s="15" t="s">
        <v>10</v>
      </c>
      <c r="H4" s="33"/>
    </row>
    <row r="5" spans="1:8" ht="16.5" thickTop="1" x14ac:dyDescent="0.2">
      <c r="A5" s="35" t="str">
        <f>Responses!A5</f>
        <v>Atkins North America, Inc</v>
      </c>
      <c r="B5" s="47">
        <v>24</v>
      </c>
      <c r="C5" s="47">
        <v>10.5</v>
      </c>
      <c r="D5" s="47">
        <v>10.5</v>
      </c>
      <c r="E5" s="47">
        <v>15</v>
      </c>
      <c r="F5" s="47">
        <v>6</v>
      </c>
      <c r="G5" s="6">
        <f>SUM(B5:F5)</f>
        <v>66</v>
      </c>
      <c r="H5" s="25">
        <v>1</v>
      </c>
    </row>
    <row r="6" spans="1:8" ht="15.75" x14ac:dyDescent="0.25">
      <c r="A6" s="43" t="str">
        <f>Responses!A6</f>
        <v>Courtney Harper Partners</v>
      </c>
      <c r="B6" s="47">
        <v>24</v>
      </c>
      <c r="C6" s="47">
        <v>10.5</v>
      </c>
      <c r="D6" s="47">
        <v>12</v>
      </c>
      <c r="E6" s="47">
        <v>21</v>
      </c>
      <c r="F6" s="47">
        <v>7</v>
      </c>
      <c r="G6" s="6">
        <f>SUM(B6:F6)</f>
        <v>74.5</v>
      </c>
      <c r="H6" s="24">
        <v>2</v>
      </c>
    </row>
    <row r="7" spans="1:8" ht="15.75" x14ac:dyDescent="0.25">
      <c r="A7" s="43" t="str">
        <f>Responses!A7</f>
        <v>PBK Architects, Inc.</v>
      </c>
      <c r="B7" s="47">
        <v>27</v>
      </c>
      <c r="C7" s="47">
        <v>13.5</v>
      </c>
      <c r="D7" s="47">
        <v>12</v>
      </c>
      <c r="E7" s="47">
        <v>21</v>
      </c>
      <c r="F7" s="47">
        <v>8</v>
      </c>
      <c r="G7" s="6">
        <f>SUM(B7:F7)</f>
        <v>81.5</v>
      </c>
      <c r="H7" s="26">
        <v>3</v>
      </c>
    </row>
    <row r="8" spans="1:8" ht="15.75" x14ac:dyDescent="0.25">
      <c r="A8" s="43" t="str">
        <f>Responses!A8</f>
        <v>RdlR Architects, Inc.</v>
      </c>
      <c r="B8" s="47">
        <v>24</v>
      </c>
      <c r="C8" s="47">
        <v>12</v>
      </c>
      <c r="D8" s="47">
        <v>12</v>
      </c>
      <c r="E8" s="47">
        <v>27</v>
      </c>
      <c r="F8" s="47">
        <v>9</v>
      </c>
      <c r="G8" s="6">
        <f>SUM(B8:F8)</f>
        <v>84</v>
      </c>
      <c r="H8" s="24">
        <v>4</v>
      </c>
    </row>
    <row r="9" spans="1:8" s="34" customFormat="1" ht="15.75" x14ac:dyDescent="0.25">
      <c r="A9" s="43" t="str">
        <f>Responses!A9</f>
        <v>Shepley Bulfinch</v>
      </c>
      <c r="B9" s="47">
        <v>21</v>
      </c>
      <c r="C9" s="47">
        <v>12</v>
      </c>
      <c r="D9" s="47">
        <v>10.5</v>
      </c>
      <c r="E9" s="47">
        <v>21</v>
      </c>
      <c r="F9" s="47">
        <v>8</v>
      </c>
      <c r="G9" s="48">
        <f>SUM(B9:F9)</f>
        <v>72.5</v>
      </c>
      <c r="H9" s="26">
        <v>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1" sqref="F1:F1048576"/>
    </sheetView>
  </sheetViews>
  <sheetFormatPr defaultRowHeight="12.75" x14ac:dyDescent="0.2"/>
  <cols>
    <col min="1" max="1" width="62" customWidth="1"/>
    <col min="2" max="2" width="8.28515625" style="18" customWidth="1"/>
    <col min="3" max="3" width="9.42578125" customWidth="1"/>
    <col min="4" max="4" width="8.140625" customWidth="1"/>
    <col min="5" max="5" width="6.7109375" bestFit="1" customWidth="1"/>
  </cols>
  <sheetData>
    <row r="1" spans="1:8" ht="15.75" x14ac:dyDescent="0.25">
      <c r="A1" s="45" t="s">
        <v>0</v>
      </c>
      <c r="B1" s="45"/>
      <c r="C1" s="45"/>
      <c r="D1" s="45"/>
      <c r="E1" s="45"/>
      <c r="F1" s="45"/>
      <c r="G1" s="45"/>
      <c r="H1" s="39"/>
    </row>
    <row r="2" spans="1:8" ht="12.75" customHeight="1" x14ac:dyDescent="0.2">
      <c r="A2" s="46" t="str">
        <f>Responses!A2</f>
        <v xml:space="preserve">RFQ730-18033 (Shortlist) AE UH Graduate College of Social Work 1st FL </v>
      </c>
      <c r="B2" s="46"/>
      <c r="C2" s="46"/>
      <c r="D2" s="46"/>
      <c r="E2" s="46"/>
      <c r="F2" s="46"/>
      <c r="G2" s="46"/>
      <c r="H2" s="39"/>
    </row>
    <row r="3" spans="1:8" ht="15.75" thickBot="1" x14ac:dyDescent="0.25">
      <c r="A3" s="39"/>
      <c r="B3" s="44"/>
      <c r="C3" s="39"/>
      <c r="D3" s="39"/>
      <c r="E3" s="39"/>
      <c r="F3" s="39"/>
      <c r="G3" s="12"/>
      <c r="H3" s="39"/>
    </row>
    <row r="4" spans="1:8" ht="104.25" customHeight="1" thickTop="1" thickBot="1" x14ac:dyDescent="0.25">
      <c r="A4" s="40" t="s">
        <v>4</v>
      </c>
      <c r="B4" s="20" t="s">
        <v>5</v>
      </c>
      <c r="C4" s="41" t="s">
        <v>6</v>
      </c>
      <c r="D4" s="41" t="s">
        <v>7</v>
      </c>
      <c r="E4" s="41" t="s">
        <v>8</v>
      </c>
      <c r="F4" s="41" t="s">
        <v>9</v>
      </c>
      <c r="G4" s="15" t="s">
        <v>10</v>
      </c>
      <c r="H4" s="42"/>
    </row>
    <row r="5" spans="1:8" ht="16.5" thickTop="1" x14ac:dyDescent="0.2">
      <c r="A5" s="43" t="str">
        <f>Responses!A5</f>
        <v>Atkins North America, Inc</v>
      </c>
      <c r="B5" s="21">
        <v>12</v>
      </c>
      <c r="C5" s="16">
        <v>6</v>
      </c>
      <c r="D5" s="16">
        <v>6</v>
      </c>
      <c r="E5" s="16">
        <v>12</v>
      </c>
      <c r="F5" s="29">
        <v>2</v>
      </c>
      <c r="G5" s="6">
        <f>SUM(B5:F5)</f>
        <v>38</v>
      </c>
      <c r="H5" s="25">
        <v>1</v>
      </c>
    </row>
    <row r="6" spans="1:8" ht="15.75" x14ac:dyDescent="0.25">
      <c r="A6" s="43" t="str">
        <f>Responses!A6</f>
        <v>Courtney Harper Partners</v>
      </c>
      <c r="B6" s="21">
        <v>21</v>
      </c>
      <c r="C6" s="16">
        <v>10.5</v>
      </c>
      <c r="D6" s="16">
        <v>12</v>
      </c>
      <c r="E6" s="16">
        <v>18</v>
      </c>
      <c r="F6" s="29">
        <v>7</v>
      </c>
      <c r="G6" s="6">
        <f>SUM(B6:F6)</f>
        <v>68.5</v>
      </c>
      <c r="H6" s="24">
        <v>2</v>
      </c>
    </row>
    <row r="7" spans="1:8" ht="15.75" x14ac:dyDescent="0.25">
      <c r="A7" s="43" t="str">
        <f>Responses!A7</f>
        <v>PBK Architects, Inc.</v>
      </c>
      <c r="B7" s="21">
        <v>24</v>
      </c>
      <c r="C7" s="16">
        <v>12</v>
      </c>
      <c r="D7" s="16">
        <v>12</v>
      </c>
      <c r="E7" s="16">
        <v>21</v>
      </c>
      <c r="F7" s="29">
        <v>7</v>
      </c>
      <c r="G7" s="6">
        <f>SUM(B7:F7)</f>
        <v>76</v>
      </c>
      <c r="H7" s="26">
        <v>3</v>
      </c>
    </row>
    <row r="8" spans="1:8" ht="15.75" x14ac:dyDescent="0.25">
      <c r="A8" s="43" t="str">
        <f>Responses!A8</f>
        <v>RdlR Architects, Inc.</v>
      </c>
      <c r="B8" s="21">
        <v>24</v>
      </c>
      <c r="C8" s="16">
        <v>13.5</v>
      </c>
      <c r="D8" s="16">
        <v>12</v>
      </c>
      <c r="E8" s="16">
        <v>27</v>
      </c>
      <c r="F8" s="29">
        <v>9</v>
      </c>
      <c r="G8" s="6">
        <f>SUM(B8:F8)</f>
        <v>85.5</v>
      </c>
      <c r="H8" s="24">
        <v>4</v>
      </c>
    </row>
    <row r="9" spans="1:8" ht="15.75" x14ac:dyDescent="0.25">
      <c r="A9" s="43" t="str">
        <f>Responses!A9</f>
        <v>Shepley Bulfinch</v>
      </c>
      <c r="B9" s="21">
        <v>18</v>
      </c>
      <c r="C9" s="16">
        <v>10.5</v>
      </c>
      <c r="D9" s="16">
        <v>10.5</v>
      </c>
      <c r="E9" s="16">
        <v>15</v>
      </c>
      <c r="F9" s="29">
        <v>5</v>
      </c>
      <c r="G9" s="6">
        <f>SUM(B9:F9)</f>
        <v>59</v>
      </c>
      <c r="H9" s="26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1" sqref="F1:F1048576"/>
    </sheetView>
  </sheetViews>
  <sheetFormatPr defaultRowHeight="12.75" x14ac:dyDescent="0.2"/>
  <cols>
    <col min="1" max="1" width="69.28515625" customWidth="1"/>
    <col min="2" max="2" width="8.28515625" style="18" bestFit="1" customWidth="1"/>
    <col min="3" max="3" width="6.5703125" customWidth="1"/>
    <col min="4" max="4" width="8.28515625" customWidth="1"/>
    <col min="5" max="5" width="7.85546875" customWidth="1"/>
  </cols>
  <sheetData>
    <row r="1" spans="1:8" ht="15.75" x14ac:dyDescent="0.25">
      <c r="A1" s="45" t="s">
        <v>0</v>
      </c>
      <c r="B1" s="45"/>
      <c r="C1" s="45"/>
      <c r="D1" s="45"/>
      <c r="E1" s="45"/>
      <c r="F1" s="45"/>
      <c r="G1" s="45"/>
      <c r="H1" s="39"/>
    </row>
    <row r="2" spans="1:8" ht="12.75" customHeight="1" x14ac:dyDescent="0.2">
      <c r="A2" s="46" t="str">
        <f>Responses!A2</f>
        <v xml:space="preserve">RFQ730-18033 (Shortlist) AE UH Graduate College of Social Work 1st FL </v>
      </c>
      <c r="B2" s="46"/>
      <c r="C2" s="46"/>
      <c r="D2" s="46"/>
      <c r="E2" s="46"/>
      <c r="F2" s="46"/>
      <c r="G2" s="46"/>
      <c r="H2" s="39"/>
    </row>
    <row r="3" spans="1:8" ht="15.75" thickBot="1" x14ac:dyDescent="0.25">
      <c r="A3" s="39"/>
      <c r="B3" s="44"/>
      <c r="C3" s="39"/>
      <c r="D3" s="39"/>
      <c r="E3" s="39"/>
      <c r="F3" s="39"/>
      <c r="G3" s="12"/>
      <c r="H3" s="39"/>
    </row>
    <row r="4" spans="1:8" ht="89.25" customHeight="1" thickTop="1" thickBot="1" x14ac:dyDescent="0.25">
      <c r="A4" s="40" t="s">
        <v>4</v>
      </c>
      <c r="B4" s="20" t="s">
        <v>5</v>
      </c>
      <c r="C4" s="41" t="s">
        <v>6</v>
      </c>
      <c r="D4" s="41" t="s">
        <v>7</v>
      </c>
      <c r="E4" s="41" t="s">
        <v>8</v>
      </c>
      <c r="F4" s="41" t="s">
        <v>9</v>
      </c>
      <c r="G4" s="15" t="s">
        <v>10</v>
      </c>
      <c r="H4" s="42"/>
    </row>
    <row r="5" spans="1:8" ht="16.5" thickTop="1" x14ac:dyDescent="0.2">
      <c r="A5" s="43" t="str">
        <f>Responses!A5</f>
        <v>Atkins North America, Inc</v>
      </c>
      <c r="B5" s="21">
        <v>18</v>
      </c>
      <c r="C5" s="16">
        <v>9</v>
      </c>
      <c r="D5" s="16">
        <v>9</v>
      </c>
      <c r="E5" s="16">
        <v>12</v>
      </c>
      <c r="F5" s="29">
        <v>4</v>
      </c>
      <c r="G5" s="6">
        <f>SUM(B5:F5)</f>
        <v>52</v>
      </c>
      <c r="H5" s="25">
        <v>1</v>
      </c>
    </row>
    <row r="6" spans="1:8" ht="15.75" x14ac:dyDescent="0.25">
      <c r="A6" s="43" t="str">
        <f>Responses!A6</f>
        <v>Courtney Harper Partners</v>
      </c>
      <c r="B6" s="21">
        <v>24</v>
      </c>
      <c r="C6" s="16">
        <v>9</v>
      </c>
      <c r="D6" s="16">
        <v>15</v>
      </c>
      <c r="E6" s="16">
        <v>24</v>
      </c>
      <c r="F6" s="29">
        <v>8</v>
      </c>
      <c r="G6" s="6">
        <f>SUM(B6:F6)</f>
        <v>80</v>
      </c>
      <c r="H6" s="24">
        <v>2</v>
      </c>
    </row>
    <row r="7" spans="1:8" ht="15.75" x14ac:dyDescent="0.25">
      <c r="A7" s="43" t="str">
        <f>Responses!A7</f>
        <v>PBK Architects, Inc.</v>
      </c>
      <c r="B7" s="21">
        <v>24</v>
      </c>
      <c r="C7" s="16">
        <v>15</v>
      </c>
      <c r="D7" s="16">
        <v>15</v>
      </c>
      <c r="E7" s="16">
        <v>24</v>
      </c>
      <c r="F7" s="29">
        <v>8</v>
      </c>
      <c r="G7" s="6">
        <f>SUM(B7:F7)</f>
        <v>86</v>
      </c>
      <c r="H7" s="26">
        <v>3</v>
      </c>
    </row>
    <row r="8" spans="1:8" ht="15.75" x14ac:dyDescent="0.25">
      <c r="A8" s="43" t="str">
        <f>Responses!A8</f>
        <v>RdlR Architects, Inc.</v>
      </c>
      <c r="B8" s="21">
        <v>30</v>
      </c>
      <c r="C8" s="16">
        <v>12</v>
      </c>
      <c r="D8" s="16">
        <v>12</v>
      </c>
      <c r="E8" s="16">
        <v>24</v>
      </c>
      <c r="F8" s="29">
        <v>6</v>
      </c>
      <c r="G8" s="6">
        <f>SUM(B8:F8)</f>
        <v>84</v>
      </c>
      <c r="H8" s="24">
        <v>4</v>
      </c>
    </row>
    <row r="9" spans="1:8" ht="15.75" x14ac:dyDescent="0.25">
      <c r="A9" s="43" t="str">
        <f>Responses!A9</f>
        <v>Shepley Bulfinch</v>
      </c>
      <c r="B9" s="21">
        <v>18</v>
      </c>
      <c r="C9" s="16">
        <v>12</v>
      </c>
      <c r="D9" s="16">
        <v>12</v>
      </c>
      <c r="E9" s="16">
        <v>18</v>
      </c>
      <c r="F9" s="29">
        <v>6</v>
      </c>
      <c r="G9" s="6">
        <f>SUM(B9:F9)</f>
        <v>66</v>
      </c>
      <c r="H9" s="26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1" sqref="F1:F1048576"/>
    </sheetView>
  </sheetViews>
  <sheetFormatPr defaultRowHeight="12.75" x14ac:dyDescent="0.2"/>
  <cols>
    <col min="1" max="1" width="70.42578125" customWidth="1"/>
    <col min="2" max="2" width="7.7109375" style="18" customWidth="1"/>
    <col min="3" max="3" width="8.140625" customWidth="1"/>
    <col min="4" max="4" width="7.85546875" customWidth="1"/>
    <col min="5" max="5" width="9.42578125" customWidth="1"/>
  </cols>
  <sheetData>
    <row r="1" spans="1:8" ht="15.75" x14ac:dyDescent="0.25">
      <c r="A1" s="45" t="s">
        <v>0</v>
      </c>
      <c r="B1" s="45"/>
      <c r="C1" s="45"/>
      <c r="D1" s="45"/>
      <c r="E1" s="45"/>
      <c r="F1" s="45"/>
      <c r="G1" s="45"/>
      <c r="H1" s="39"/>
    </row>
    <row r="2" spans="1:8" ht="12.75" customHeight="1" x14ac:dyDescent="0.2">
      <c r="A2" s="46" t="str">
        <f>Responses!A2</f>
        <v xml:space="preserve">RFQ730-18033 (Shortlist) AE UH Graduate College of Social Work 1st FL </v>
      </c>
      <c r="B2" s="46"/>
      <c r="C2" s="46"/>
      <c r="D2" s="46"/>
      <c r="E2" s="46"/>
      <c r="F2" s="46"/>
      <c r="G2" s="46"/>
      <c r="H2" s="39"/>
    </row>
    <row r="3" spans="1:8" ht="15.75" thickBot="1" x14ac:dyDescent="0.25">
      <c r="A3" s="39"/>
      <c r="B3" s="44"/>
      <c r="C3" s="39"/>
      <c r="D3" s="39"/>
      <c r="E3" s="39"/>
      <c r="F3" s="39"/>
      <c r="G3" s="12"/>
      <c r="H3" s="39"/>
    </row>
    <row r="4" spans="1:8" ht="87.75" customHeight="1" thickTop="1" thickBot="1" x14ac:dyDescent="0.25">
      <c r="A4" s="40" t="s">
        <v>4</v>
      </c>
      <c r="B4" s="20" t="s">
        <v>5</v>
      </c>
      <c r="C4" s="41" t="s">
        <v>6</v>
      </c>
      <c r="D4" s="41" t="s">
        <v>7</v>
      </c>
      <c r="E4" s="41" t="s">
        <v>8</v>
      </c>
      <c r="F4" s="41" t="s">
        <v>9</v>
      </c>
      <c r="G4" s="15" t="s">
        <v>10</v>
      </c>
      <c r="H4" s="42"/>
    </row>
    <row r="5" spans="1:8" ht="16.5" thickTop="1" x14ac:dyDescent="0.2">
      <c r="A5" s="43" t="str">
        <f>Responses!A5</f>
        <v>Atkins North America, Inc</v>
      </c>
      <c r="B5" s="21">
        <v>24</v>
      </c>
      <c r="C5" s="16">
        <v>3</v>
      </c>
      <c r="D5" s="16">
        <v>10.5</v>
      </c>
      <c r="E5" s="16">
        <v>9</v>
      </c>
      <c r="F5" s="29">
        <v>3</v>
      </c>
      <c r="G5" s="6">
        <f>SUM(B5:F5)</f>
        <v>49.5</v>
      </c>
      <c r="H5" s="25">
        <v>1</v>
      </c>
    </row>
    <row r="6" spans="1:8" ht="15.75" x14ac:dyDescent="0.25">
      <c r="A6" s="43" t="str">
        <f>Responses!A6</f>
        <v>Courtney Harper Partners</v>
      </c>
      <c r="B6" s="21">
        <v>24</v>
      </c>
      <c r="C6" s="16">
        <v>9</v>
      </c>
      <c r="D6" s="16">
        <v>12</v>
      </c>
      <c r="E6" s="16">
        <v>21</v>
      </c>
      <c r="F6" s="29">
        <v>8</v>
      </c>
      <c r="G6" s="6">
        <f>SUM(B6:F6)</f>
        <v>74</v>
      </c>
      <c r="H6" s="24">
        <v>2</v>
      </c>
    </row>
    <row r="7" spans="1:8" ht="15.75" x14ac:dyDescent="0.25">
      <c r="A7" s="43" t="str">
        <f>Responses!A7</f>
        <v>PBK Architects, Inc.</v>
      </c>
      <c r="B7" s="21">
        <v>27</v>
      </c>
      <c r="C7" s="16">
        <v>12</v>
      </c>
      <c r="D7" s="16">
        <v>12</v>
      </c>
      <c r="E7" s="16">
        <v>18</v>
      </c>
      <c r="F7" s="29">
        <v>7</v>
      </c>
      <c r="G7" s="6">
        <f>SUM(B7:F7)</f>
        <v>76</v>
      </c>
      <c r="H7" s="26">
        <v>3</v>
      </c>
    </row>
    <row r="8" spans="1:8" ht="15.75" x14ac:dyDescent="0.25">
      <c r="A8" s="43" t="str">
        <f>Responses!A8</f>
        <v>RdlR Architects, Inc.</v>
      </c>
      <c r="B8" s="21">
        <v>27</v>
      </c>
      <c r="C8" s="16">
        <v>13.5</v>
      </c>
      <c r="D8" s="16">
        <v>12</v>
      </c>
      <c r="E8" s="16">
        <v>27</v>
      </c>
      <c r="F8" s="29">
        <v>9</v>
      </c>
      <c r="G8" s="6">
        <f>SUM(B8:F8)</f>
        <v>88.5</v>
      </c>
      <c r="H8" s="24">
        <v>4</v>
      </c>
    </row>
    <row r="9" spans="1:8" ht="15.75" x14ac:dyDescent="0.25">
      <c r="A9" s="43" t="str">
        <f>Responses!A9</f>
        <v>Shepley Bulfinch</v>
      </c>
      <c r="B9" s="21">
        <v>21</v>
      </c>
      <c r="C9" s="16">
        <v>10.5</v>
      </c>
      <c r="D9" s="16">
        <v>12</v>
      </c>
      <c r="E9" s="16">
        <v>18</v>
      </c>
      <c r="F9" s="29">
        <v>7</v>
      </c>
      <c r="G9" s="6">
        <f>SUM(B9:F9)</f>
        <v>68.5</v>
      </c>
      <c r="H9" s="26">
        <v>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G9" sqref="G9"/>
    </sheetView>
  </sheetViews>
  <sheetFormatPr defaultRowHeight="12.75" x14ac:dyDescent="0.2"/>
  <cols>
    <col min="1" max="1" width="67.140625" customWidth="1"/>
    <col min="2" max="2" width="8.5703125" style="18" customWidth="1"/>
    <col min="3" max="3" width="8.85546875" customWidth="1"/>
    <col min="4" max="4" width="8" customWidth="1"/>
    <col min="5" max="5" width="9.140625" customWidth="1"/>
  </cols>
  <sheetData>
    <row r="1" spans="1:8" ht="15.75" x14ac:dyDescent="0.25">
      <c r="A1" s="84" t="s">
        <v>0</v>
      </c>
      <c r="B1" s="85"/>
      <c r="C1" s="85"/>
      <c r="D1" s="85"/>
      <c r="E1" s="85"/>
    </row>
    <row r="2" spans="1:8" ht="15" x14ac:dyDescent="0.2">
      <c r="A2" s="9"/>
      <c r="C2" s="9"/>
      <c r="D2" s="9"/>
      <c r="E2" s="13"/>
    </row>
    <row r="3" spans="1:8" ht="15.75" x14ac:dyDescent="0.25">
      <c r="A3" s="45" t="s">
        <v>0</v>
      </c>
      <c r="B3" s="45"/>
      <c r="C3" s="45"/>
      <c r="D3" s="45"/>
      <c r="E3" s="45"/>
      <c r="F3" s="45"/>
      <c r="G3" s="45"/>
      <c r="H3" s="39"/>
    </row>
    <row r="4" spans="1:8" ht="15.75" customHeight="1" x14ac:dyDescent="0.2">
      <c r="A4" s="46" t="str">
        <f>Responses!A2</f>
        <v xml:space="preserve">RFQ730-18033 (Shortlist) AE UH Graduate College of Social Work 1st FL </v>
      </c>
      <c r="B4" s="46"/>
      <c r="C4" s="46"/>
      <c r="D4" s="46"/>
      <c r="E4" s="46"/>
      <c r="F4" s="46"/>
      <c r="G4" s="46"/>
      <c r="H4" s="39"/>
    </row>
    <row r="5" spans="1:8" ht="15.75" thickBot="1" x14ac:dyDescent="0.25">
      <c r="A5" s="39"/>
      <c r="B5" s="44"/>
      <c r="C5" s="39"/>
      <c r="D5" s="39"/>
      <c r="E5" s="39"/>
      <c r="F5" s="39"/>
      <c r="G5" s="12"/>
      <c r="H5" s="39"/>
    </row>
    <row r="6" spans="1:8" ht="93" customHeight="1" thickTop="1" thickBot="1" x14ac:dyDescent="0.25">
      <c r="A6" s="40" t="s">
        <v>4</v>
      </c>
      <c r="B6" s="20" t="s">
        <v>5</v>
      </c>
      <c r="C6" s="41" t="s">
        <v>6</v>
      </c>
      <c r="D6" s="41" t="s">
        <v>7</v>
      </c>
      <c r="E6" s="41" t="s">
        <v>8</v>
      </c>
      <c r="F6" s="41" t="s">
        <v>9</v>
      </c>
      <c r="G6" s="15" t="s">
        <v>10</v>
      </c>
      <c r="H6" s="42"/>
    </row>
    <row r="7" spans="1:8" ht="16.5" thickTop="1" x14ac:dyDescent="0.2">
      <c r="A7" s="43" t="str">
        <f>Responses!A5</f>
        <v>Atkins North America, Inc</v>
      </c>
      <c r="B7" s="21">
        <v>27.9</v>
      </c>
      <c r="C7" s="16">
        <v>12.9</v>
      </c>
      <c r="D7" s="16">
        <v>13.35</v>
      </c>
      <c r="E7" s="16">
        <v>25.5</v>
      </c>
      <c r="F7" s="29">
        <v>8</v>
      </c>
      <c r="G7" s="6">
        <f>SUM(B7:F7)</f>
        <v>87.65</v>
      </c>
      <c r="H7" s="25">
        <v>1</v>
      </c>
    </row>
    <row r="8" spans="1:8" ht="15.75" x14ac:dyDescent="0.25">
      <c r="A8" s="43" t="str">
        <f>Responses!A6</f>
        <v>Courtney Harper Partners</v>
      </c>
      <c r="B8" s="21">
        <v>28.5</v>
      </c>
      <c r="C8" s="16">
        <v>13.5</v>
      </c>
      <c r="D8" s="16">
        <v>13.5</v>
      </c>
      <c r="E8" s="16">
        <v>27</v>
      </c>
      <c r="F8" s="29">
        <v>9.5</v>
      </c>
      <c r="G8" s="6">
        <f>SUM(B8:F8)</f>
        <v>92</v>
      </c>
      <c r="H8" s="24">
        <v>2</v>
      </c>
    </row>
    <row r="9" spans="1:8" ht="15.75" x14ac:dyDescent="0.25">
      <c r="A9" s="43" t="str">
        <f>Responses!A7</f>
        <v>PBK Architects, Inc.</v>
      </c>
      <c r="B9" s="21">
        <v>28.5</v>
      </c>
      <c r="C9" s="16">
        <v>13.5</v>
      </c>
      <c r="D9" s="16">
        <v>14.25</v>
      </c>
      <c r="E9" s="16">
        <v>29.1</v>
      </c>
      <c r="F9" s="29">
        <v>9.5</v>
      </c>
      <c r="G9" s="6">
        <f>SUM(B9:F9)</f>
        <v>94.85</v>
      </c>
      <c r="H9" s="26">
        <v>3</v>
      </c>
    </row>
    <row r="10" spans="1:8" ht="15.75" x14ac:dyDescent="0.25">
      <c r="A10" s="43" t="str">
        <f>Responses!A8</f>
        <v>RdlR Architects, Inc.</v>
      </c>
      <c r="B10" s="21">
        <v>28.5</v>
      </c>
      <c r="C10" s="16">
        <v>13.5</v>
      </c>
      <c r="D10" s="16">
        <v>13.5</v>
      </c>
      <c r="E10" s="16">
        <v>25.5</v>
      </c>
      <c r="F10" s="29">
        <v>9.5</v>
      </c>
      <c r="G10" s="6">
        <f>SUM(B10:F10)</f>
        <v>90.5</v>
      </c>
      <c r="H10" s="24">
        <v>4</v>
      </c>
    </row>
    <row r="11" spans="1:8" ht="15.75" x14ac:dyDescent="0.25">
      <c r="A11" s="43" t="str">
        <f>Responses!A9</f>
        <v>Shepley Bulfinch</v>
      </c>
      <c r="B11" s="21">
        <v>27.9</v>
      </c>
      <c r="C11" s="16">
        <v>12.9</v>
      </c>
      <c r="D11" s="16">
        <v>13.5</v>
      </c>
      <c r="E11" s="16">
        <v>25.5</v>
      </c>
      <c r="F11" s="29">
        <v>9</v>
      </c>
      <c r="G11" s="6">
        <f>SUM(B11:F11)</f>
        <v>88.8</v>
      </c>
      <c r="H11" s="26">
        <v>6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I18" sqref="I18"/>
    </sheetView>
  </sheetViews>
  <sheetFormatPr defaultRowHeight="12.75" x14ac:dyDescent="0.2"/>
  <cols>
    <col min="1" max="1" width="68" customWidth="1"/>
  </cols>
  <sheetData>
    <row r="1" spans="1:9" ht="15.75" x14ac:dyDescent="0.25">
      <c r="A1" s="84" t="s">
        <v>0</v>
      </c>
      <c r="B1" s="85"/>
      <c r="C1" s="85"/>
      <c r="D1" s="85"/>
      <c r="E1" s="85"/>
      <c r="F1" s="76"/>
      <c r="G1" s="76"/>
      <c r="H1" s="76"/>
      <c r="I1" s="76"/>
    </row>
    <row r="2" spans="1:9" ht="15" x14ac:dyDescent="0.2">
      <c r="A2" s="76"/>
      <c r="B2" s="18"/>
      <c r="C2" s="76"/>
      <c r="D2" s="76"/>
      <c r="E2" s="80"/>
      <c r="F2" s="76"/>
      <c r="G2" s="76"/>
      <c r="H2" s="76"/>
      <c r="I2" s="76"/>
    </row>
    <row r="3" spans="1:9" ht="15.75" x14ac:dyDescent="0.25">
      <c r="A3" s="82" t="s">
        <v>0</v>
      </c>
      <c r="B3" s="82"/>
      <c r="C3" s="82"/>
      <c r="D3" s="82"/>
      <c r="E3" s="82"/>
      <c r="F3" s="82"/>
      <c r="G3" s="82"/>
      <c r="H3" s="76"/>
      <c r="I3" s="76"/>
    </row>
    <row r="4" spans="1:9" ht="31.5" customHeight="1" x14ac:dyDescent="0.2">
      <c r="A4" s="83" t="str">
        <f>Responses!A2</f>
        <v xml:space="preserve">RFQ730-18033 (Shortlist) AE UH Graduate College of Social Work 1st FL </v>
      </c>
      <c r="B4" s="83"/>
      <c r="C4" s="83"/>
      <c r="D4" s="83"/>
      <c r="E4" s="83"/>
      <c r="F4" s="83"/>
      <c r="G4" s="83"/>
      <c r="H4" s="76"/>
      <c r="I4" s="76"/>
    </row>
    <row r="5" spans="1:9" ht="15.75" thickBot="1" x14ac:dyDescent="0.25">
      <c r="A5" s="76"/>
      <c r="B5" s="44"/>
      <c r="C5" s="76"/>
      <c r="D5" s="76"/>
      <c r="E5" s="76"/>
      <c r="F5" s="76"/>
      <c r="G5" s="12"/>
      <c r="H5" s="76"/>
      <c r="I5" s="76"/>
    </row>
    <row r="6" spans="1:9" ht="75" thickTop="1" thickBot="1" x14ac:dyDescent="0.25">
      <c r="A6" s="77" t="s">
        <v>4</v>
      </c>
      <c r="B6" s="20" t="s">
        <v>5</v>
      </c>
      <c r="C6" s="78" t="s">
        <v>6</v>
      </c>
      <c r="D6" s="78" t="s">
        <v>7</v>
      </c>
      <c r="E6" s="78" t="s">
        <v>8</v>
      </c>
      <c r="F6" s="78" t="s">
        <v>9</v>
      </c>
      <c r="G6" s="15" t="s">
        <v>10</v>
      </c>
      <c r="H6" s="79"/>
      <c r="I6" s="76"/>
    </row>
    <row r="7" spans="1:9" ht="16.5" thickTop="1" x14ac:dyDescent="0.2">
      <c r="A7" s="81" t="str">
        <f>Responses!A5</f>
        <v>Atkins North America, Inc</v>
      </c>
      <c r="B7" s="21">
        <v>24</v>
      </c>
      <c r="C7" s="16">
        <v>10.5</v>
      </c>
      <c r="D7" s="16">
        <v>12</v>
      </c>
      <c r="E7" s="16">
        <v>24</v>
      </c>
      <c r="F7" s="29">
        <v>6.2</v>
      </c>
      <c r="G7" s="6">
        <f>SUM(B7:F7)</f>
        <v>76.7</v>
      </c>
      <c r="H7" s="25">
        <v>1</v>
      </c>
      <c r="I7" s="76"/>
    </row>
    <row r="8" spans="1:9" ht="15.75" x14ac:dyDescent="0.25">
      <c r="A8" s="81" t="str">
        <f>Responses!A6</f>
        <v>Courtney Harper Partners</v>
      </c>
      <c r="B8" s="21">
        <v>24</v>
      </c>
      <c r="C8" s="16">
        <v>12</v>
      </c>
      <c r="D8" s="16">
        <v>12</v>
      </c>
      <c r="E8" s="16">
        <v>27</v>
      </c>
      <c r="F8" s="29">
        <v>8</v>
      </c>
      <c r="G8" s="6">
        <f>SUM(B8:F8)</f>
        <v>83</v>
      </c>
      <c r="H8" s="24">
        <v>2</v>
      </c>
      <c r="I8" s="76"/>
    </row>
    <row r="9" spans="1:9" ht="15.75" x14ac:dyDescent="0.25">
      <c r="A9" s="81" t="str">
        <f>Responses!A7</f>
        <v>PBK Architects, Inc.</v>
      </c>
      <c r="B9" s="21">
        <v>24</v>
      </c>
      <c r="C9" s="16">
        <v>12</v>
      </c>
      <c r="D9" s="16">
        <v>10.5</v>
      </c>
      <c r="E9" s="16">
        <v>27</v>
      </c>
      <c r="F9" s="29">
        <v>8</v>
      </c>
      <c r="G9" s="6">
        <f>SUM(B9:F9)</f>
        <v>81.5</v>
      </c>
      <c r="H9" s="26">
        <v>3</v>
      </c>
      <c r="I9" s="76"/>
    </row>
    <row r="10" spans="1:9" ht="15.75" x14ac:dyDescent="0.25">
      <c r="A10" s="81" t="str">
        <f>Responses!A8</f>
        <v>RdlR Architects, Inc.</v>
      </c>
      <c r="B10" s="21">
        <v>24</v>
      </c>
      <c r="C10" s="16">
        <v>12</v>
      </c>
      <c r="D10" s="16">
        <v>12</v>
      </c>
      <c r="E10" s="16">
        <v>27</v>
      </c>
      <c r="F10" s="29">
        <v>9</v>
      </c>
      <c r="G10" s="6">
        <f>SUM(B10:F10)</f>
        <v>84</v>
      </c>
      <c r="H10" s="24">
        <v>4</v>
      </c>
      <c r="I10" s="76"/>
    </row>
    <row r="11" spans="1:9" ht="15.75" x14ac:dyDescent="0.25">
      <c r="A11" s="81" t="str">
        <f>Responses!A9</f>
        <v>Shepley Bulfinch</v>
      </c>
      <c r="B11" s="21">
        <v>24</v>
      </c>
      <c r="C11" s="16">
        <v>12</v>
      </c>
      <c r="D11" s="16">
        <v>10.5</v>
      </c>
      <c r="E11" s="16">
        <v>24</v>
      </c>
      <c r="F11" s="29">
        <v>8</v>
      </c>
      <c r="G11" s="6">
        <f>SUM(B11:F11)</f>
        <v>78.5</v>
      </c>
      <c r="H11" s="26">
        <v>6</v>
      </c>
      <c r="I11" s="76"/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K25" sqref="K25"/>
    </sheetView>
  </sheetViews>
  <sheetFormatPr defaultRowHeight="12.75" x14ac:dyDescent="0.2"/>
  <cols>
    <col min="1" max="1" width="68" customWidth="1"/>
    <col min="2" max="2" width="8.140625" customWidth="1"/>
    <col min="3" max="3" width="8.5703125" customWidth="1"/>
    <col min="4" max="4" width="8.28515625" bestFit="1" customWidth="1"/>
    <col min="5" max="5" width="9.140625" customWidth="1"/>
    <col min="6" max="6" width="8.28515625" bestFit="1" customWidth="1"/>
    <col min="7" max="7" width="8.28515625" style="39" customWidth="1"/>
    <col min="8" max="8" width="17.5703125" bestFit="1" customWidth="1"/>
    <col min="9" max="9" width="11.42578125" customWidth="1"/>
  </cols>
  <sheetData>
    <row r="1" spans="1:10" ht="15.75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</row>
    <row r="2" spans="1:10" x14ac:dyDescent="0.2">
      <c r="A2" s="86" t="str">
        <f>Responses!A2</f>
        <v xml:space="preserve">RFQ730-18033 (Shortlist) AE UH Graduate College of Social Work 1st FL </v>
      </c>
      <c r="B2" s="87"/>
      <c r="C2" s="87"/>
      <c r="D2" s="87"/>
      <c r="E2" s="87"/>
      <c r="F2" s="87"/>
      <c r="G2" s="87"/>
      <c r="H2" s="87"/>
      <c r="I2" s="87"/>
    </row>
    <row r="3" spans="1:10" ht="15.75" thickBot="1" x14ac:dyDescent="0.25">
      <c r="A3" s="11"/>
      <c r="B3" s="11"/>
      <c r="C3" s="11"/>
      <c r="D3" s="11"/>
      <c r="E3" s="11"/>
      <c r="F3" s="11"/>
      <c r="G3" s="11"/>
      <c r="H3" s="13"/>
      <c r="I3" s="13"/>
    </row>
    <row r="4" spans="1:10" ht="120.75" customHeight="1" thickBot="1" x14ac:dyDescent="0.25">
      <c r="A4" s="3" t="s">
        <v>2</v>
      </c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8" t="s">
        <v>3</v>
      </c>
      <c r="I4" s="2" t="s">
        <v>1</v>
      </c>
    </row>
    <row r="5" spans="1:10" s="51" customFormat="1" ht="15.75" x14ac:dyDescent="0.2">
      <c r="A5" s="52" t="str">
        <f>Responses!A5</f>
        <v>Atkins North America, Inc</v>
      </c>
      <c r="B5" s="27">
        <f>'Evaluator 1'!G5</f>
        <v>66</v>
      </c>
      <c r="C5" s="49">
        <f>'Evaluator 2'!G5</f>
        <v>38</v>
      </c>
      <c r="D5" s="49">
        <f>'Evaluator 3'!G5</f>
        <v>52</v>
      </c>
      <c r="E5" s="49">
        <f>'Evaluator 4'!G5</f>
        <v>49.5</v>
      </c>
      <c r="F5" s="49">
        <f>'Evaluator 5'!G7</f>
        <v>87.65</v>
      </c>
      <c r="G5" s="74">
        <f>'Evaluator 6'!G7</f>
        <v>76.7</v>
      </c>
      <c r="H5" s="28">
        <f t="shared" ref="H5:H9" si="0">AVERAGE(B5:G5)</f>
        <v>61.641666666666659</v>
      </c>
      <c r="I5" s="50">
        <f>RANK(H5,$H$5:$H$9,0)</f>
        <v>5</v>
      </c>
      <c r="J5" s="25">
        <v>1</v>
      </c>
    </row>
    <row r="6" spans="1:10" s="51" customFormat="1" ht="15.75" x14ac:dyDescent="0.25">
      <c r="A6" s="52" t="str">
        <f>Responses!A6</f>
        <v>Courtney Harper Partners</v>
      </c>
      <c r="B6" s="27">
        <f>'Evaluator 1'!G6</f>
        <v>74.5</v>
      </c>
      <c r="C6" s="49">
        <f>'Evaluator 2'!G6</f>
        <v>68.5</v>
      </c>
      <c r="D6" s="49">
        <f>'Evaluator 3'!G6</f>
        <v>80</v>
      </c>
      <c r="E6" s="49">
        <f>'Evaluator 4'!G6</f>
        <v>74</v>
      </c>
      <c r="F6" s="49">
        <f>'Evaluator 5'!G8</f>
        <v>92</v>
      </c>
      <c r="G6" s="74">
        <f>'Evaluator 6'!G8</f>
        <v>83</v>
      </c>
      <c r="H6" s="28">
        <f t="shared" si="0"/>
        <v>78.666666666666671</v>
      </c>
      <c r="I6" s="50">
        <f>RANK(H6,$H$5:$H$9,0)</f>
        <v>3</v>
      </c>
      <c r="J6" s="24">
        <v>2</v>
      </c>
    </row>
    <row r="7" spans="1:10" s="51" customFormat="1" ht="15.75" x14ac:dyDescent="0.25">
      <c r="A7" s="81" t="str">
        <f>Responses!A7</f>
        <v>PBK Architects, Inc.</v>
      </c>
      <c r="B7" s="27">
        <f>'Evaluator 1'!G7</f>
        <v>81.5</v>
      </c>
      <c r="C7" s="49">
        <f>'Evaluator 2'!G7</f>
        <v>76</v>
      </c>
      <c r="D7" s="49">
        <f>'Evaluator 3'!G7</f>
        <v>86</v>
      </c>
      <c r="E7" s="49">
        <f>'Evaluator 4'!G7</f>
        <v>76</v>
      </c>
      <c r="F7" s="49">
        <f>'Evaluator 5'!G9</f>
        <v>94.85</v>
      </c>
      <c r="G7" s="74">
        <f>'Evaluator 6'!G9</f>
        <v>81.5</v>
      </c>
      <c r="H7" s="28">
        <f t="shared" si="0"/>
        <v>82.641666666666666</v>
      </c>
      <c r="I7" s="50">
        <f>RANK(H7,$H$5:$H$9,0)</f>
        <v>2</v>
      </c>
      <c r="J7" s="26">
        <v>3</v>
      </c>
    </row>
    <row r="8" spans="1:10" s="59" customFormat="1" ht="15.75" x14ac:dyDescent="0.25">
      <c r="A8" s="53" t="str">
        <f>Responses!A8</f>
        <v>RdlR Architects, Inc.</v>
      </c>
      <c r="B8" s="54">
        <f>'Evaluator 1'!G8</f>
        <v>84</v>
      </c>
      <c r="C8" s="55">
        <f>'Evaluator 2'!G8</f>
        <v>85.5</v>
      </c>
      <c r="D8" s="55">
        <f>'Evaluator 3'!G8</f>
        <v>84</v>
      </c>
      <c r="E8" s="55">
        <f>'Evaluator 4'!G8</f>
        <v>88.5</v>
      </c>
      <c r="F8" s="55">
        <f>'Evaluator 5'!G10</f>
        <v>90.5</v>
      </c>
      <c r="G8" s="75">
        <f>'Evaluator 6'!G10</f>
        <v>84</v>
      </c>
      <c r="H8" s="56">
        <f t="shared" si="0"/>
        <v>86.083333333333329</v>
      </c>
      <c r="I8" s="57">
        <f>RANK(H8,$H$5:$H$9,0)</f>
        <v>1</v>
      </c>
      <c r="J8" s="58">
        <v>4</v>
      </c>
    </row>
    <row r="9" spans="1:10" s="51" customFormat="1" ht="15.75" x14ac:dyDescent="0.25">
      <c r="A9" s="52" t="str">
        <f>Responses!A9</f>
        <v>Shepley Bulfinch</v>
      </c>
      <c r="B9" s="27">
        <f>'Evaluator 1'!G9</f>
        <v>72.5</v>
      </c>
      <c r="C9" s="49">
        <f>'Evaluator 2'!G9</f>
        <v>59</v>
      </c>
      <c r="D9" s="49">
        <f>'Evaluator 3'!G9</f>
        <v>66</v>
      </c>
      <c r="E9" s="49">
        <f>'Evaluator 4'!G9</f>
        <v>68.5</v>
      </c>
      <c r="F9" s="49">
        <f>'Evaluator 5'!G11</f>
        <v>88.8</v>
      </c>
      <c r="G9" s="74">
        <f>'Evaluator 6'!G11</f>
        <v>78.5</v>
      </c>
      <c r="H9" s="28">
        <f t="shared" si="0"/>
        <v>72.216666666666669</v>
      </c>
      <c r="I9" s="50">
        <f>RANK(H9,$H$5:$H$9,0)</f>
        <v>4</v>
      </c>
      <c r="J9" s="26">
        <v>6</v>
      </c>
    </row>
    <row r="10" spans="1:10" s="39" customFormat="1" x14ac:dyDescent="0.2"/>
    <row r="11" spans="1:10" ht="15" x14ac:dyDescent="0.2">
      <c r="A11" s="39"/>
      <c r="B11" s="14" t="s">
        <v>36</v>
      </c>
      <c r="C11" s="39"/>
      <c r="D11" s="39"/>
      <c r="E11" s="39"/>
      <c r="F11" s="39"/>
      <c r="H11" s="10"/>
    </row>
    <row r="12" spans="1:10" ht="15" x14ac:dyDescent="0.2">
      <c r="A12" s="39"/>
      <c r="B12" s="11"/>
      <c r="C12" s="39"/>
      <c r="D12" s="39"/>
      <c r="E12" s="39"/>
      <c r="F12" s="39"/>
      <c r="H12" s="10"/>
    </row>
    <row r="13" spans="1:10" ht="15" x14ac:dyDescent="0.2">
      <c r="A13" s="39"/>
      <c r="B13" s="14" t="s">
        <v>37</v>
      </c>
      <c r="C13" s="39"/>
      <c r="D13" s="39"/>
      <c r="E13" s="39"/>
      <c r="F13" s="39"/>
      <c r="H13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E16" sqref="E16"/>
    </sheetView>
  </sheetViews>
  <sheetFormatPr defaultRowHeight="12.75" x14ac:dyDescent="0.2"/>
  <cols>
    <col min="1" max="1" width="70.7109375" customWidth="1"/>
    <col min="5" max="5" width="35.28515625" customWidth="1"/>
  </cols>
  <sheetData>
    <row r="1" spans="1:8" ht="23.25" customHeight="1" x14ac:dyDescent="0.2">
      <c r="A1" s="88" t="s">
        <v>11</v>
      </c>
      <c r="B1" s="88"/>
      <c r="C1" s="88"/>
      <c r="D1" s="88"/>
      <c r="E1" s="88"/>
      <c r="F1" s="88"/>
      <c r="G1" s="88"/>
      <c r="H1" s="88"/>
    </row>
    <row r="2" spans="1:8" ht="18.75" customHeight="1" x14ac:dyDescent="0.2">
      <c r="A2" s="88"/>
      <c r="B2" s="88"/>
      <c r="C2" s="88"/>
      <c r="D2" s="88"/>
      <c r="E2" s="88"/>
      <c r="F2" s="88"/>
      <c r="G2" s="88"/>
      <c r="H2" s="88"/>
    </row>
    <row r="3" spans="1:8" ht="15.75" thickBot="1" x14ac:dyDescent="0.25">
      <c r="A3" s="11"/>
      <c r="B3" s="11"/>
      <c r="C3" s="11"/>
      <c r="D3" s="11"/>
      <c r="E3" s="11"/>
      <c r="F3" s="11"/>
      <c r="G3" s="11"/>
      <c r="H3" s="11"/>
    </row>
    <row r="4" spans="1:8" ht="16.5" thickTop="1" x14ac:dyDescent="0.25">
      <c r="A4" s="89" t="s">
        <v>12</v>
      </c>
      <c r="B4" s="90"/>
      <c r="C4" s="90"/>
      <c r="D4" s="90"/>
      <c r="E4" s="91"/>
      <c r="F4" s="11"/>
      <c r="G4" s="11"/>
      <c r="H4" s="11"/>
    </row>
    <row r="5" spans="1:8" ht="15" x14ac:dyDescent="0.2">
      <c r="A5" s="92" t="s">
        <v>13</v>
      </c>
      <c r="B5" s="93"/>
      <c r="C5" s="93"/>
      <c r="D5" s="93"/>
      <c r="E5" s="94"/>
      <c r="F5" s="11"/>
      <c r="G5" s="11"/>
      <c r="H5" s="11"/>
    </row>
    <row r="6" spans="1:8" ht="15" x14ac:dyDescent="0.2">
      <c r="A6" s="95" t="s">
        <v>14</v>
      </c>
      <c r="B6" s="96"/>
      <c r="C6" s="96"/>
      <c r="D6" s="96"/>
      <c r="E6" s="97"/>
      <c r="F6" s="11"/>
      <c r="G6" s="11"/>
      <c r="H6" s="11"/>
    </row>
    <row r="7" spans="1:8" ht="15" x14ac:dyDescent="0.2">
      <c r="A7" s="95" t="s">
        <v>15</v>
      </c>
      <c r="B7" s="96"/>
      <c r="C7" s="96"/>
      <c r="D7" s="96"/>
      <c r="E7" s="97"/>
      <c r="F7" s="11"/>
      <c r="G7" s="11"/>
      <c r="H7" s="11"/>
    </row>
    <row r="8" spans="1:8" ht="15" x14ac:dyDescent="0.2">
      <c r="A8" s="95" t="s">
        <v>16</v>
      </c>
      <c r="B8" s="96"/>
      <c r="C8" s="96"/>
      <c r="D8" s="96"/>
      <c r="E8" s="97"/>
      <c r="F8" s="11"/>
      <c r="G8" s="11"/>
      <c r="H8" s="11"/>
    </row>
    <row r="9" spans="1:8" ht="15" x14ac:dyDescent="0.2">
      <c r="A9" s="95" t="s">
        <v>17</v>
      </c>
      <c r="B9" s="96"/>
      <c r="C9" s="96"/>
      <c r="D9" s="96"/>
      <c r="E9" s="97"/>
      <c r="F9" s="11"/>
      <c r="G9" s="11"/>
      <c r="H9" s="11"/>
    </row>
    <row r="10" spans="1:8" ht="15.75" thickBot="1" x14ac:dyDescent="0.25">
      <c r="A10" s="99" t="s">
        <v>18</v>
      </c>
      <c r="B10" s="100"/>
      <c r="C10" s="100"/>
      <c r="D10" s="100"/>
      <c r="E10" s="101"/>
      <c r="F10" s="11"/>
      <c r="G10" s="11"/>
      <c r="H10" s="11"/>
    </row>
    <row r="11" spans="1:8" ht="16.5" thickTop="1" thickBot="1" x14ac:dyDescent="0.25">
      <c r="A11" s="11"/>
      <c r="B11" s="11"/>
      <c r="C11" s="11"/>
      <c r="D11" s="11"/>
      <c r="E11" s="11"/>
      <c r="F11" s="11"/>
      <c r="G11" s="11"/>
      <c r="H11" s="11"/>
    </row>
    <row r="12" spans="1:8" ht="16.5" thickTop="1" x14ac:dyDescent="0.25">
      <c r="A12" s="89" t="s">
        <v>19</v>
      </c>
      <c r="B12" s="90"/>
      <c r="C12" s="90"/>
      <c r="D12" s="90"/>
      <c r="E12" s="102"/>
      <c r="F12" s="61" t="s">
        <v>20</v>
      </c>
      <c r="G12" s="61" t="s">
        <v>21</v>
      </c>
      <c r="H12" s="62" t="s">
        <v>22</v>
      </c>
    </row>
    <row r="13" spans="1:8" ht="47.25" customHeight="1" x14ac:dyDescent="0.2">
      <c r="A13" s="68" t="s">
        <v>33</v>
      </c>
      <c r="B13" s="69"/>
      <c r="C13" s="69"/>
      <c r="D13" s="69"/>
      <c r="E13" s="70"/>
      <c r="F13" s="63"/>
      <c r="G13" s="64">
        <v>6</v>
      </c>
      <c r="H13" s="65">
        <f t="shared" ref="H13:H17" si="0">F13*G13</f>
        <v>0</v>
      </c>
    </row>
    <row r="14" spans="1:8" ht="40.5" customHeight="1" x14ac:dyDescent="0.2">
      <c r="A14" s="68" t="s">
        <v>31</v>
      </c>
      <c r="B14" s="69"/>
      <c r="C14" s="69"/>
      <c r="D14" s="69"/>
      <c r="E14" s="70"/>
      <c r="F14" s="63"/>
      <c r="G14" s="64">
        <v>3</v>
      </c>
      <c r="H14" s="65">
        <f t="shared" si="0"/>
        <v>0</v>
      </c>
    </row>
    <row r="15" spans="1:8" ht="60.75" customHeight="1" x14ac:dyDescent="0.2">
      <c r="A15" s="68" t="s">
        <v>32</v>
      </c>
      <c r="B15" s="69"/>
      <c r="C15" s="69"/>
      <c r="D15" s="69"/>
      <c r="E15" s="70"/>
      <c r="F15" s="63"/>
      <c r="G15" s="64">
        <v>3</v>
      </c>
      <c r="H15" s="65">
        <f t="shared" si="0"/>
        <v>0</v>
      </c>
    </row>
    <row r="16" spans="1:8" ht="55.5" customHeight="1" x14ac:dyDescent="0.2">
      <c r="A16" s="68" t="s">
        <v>34</v>
      </c>
      <c r="B16" s="69"/>
      <c r="C16" s="69"/>
      <c r="D16" s="69"/>
      <c r="E16" s="70"/>
      <c r="F16" s="63"/>
      <c r="G16" s="64">
        <v>6</v>
      </c>
      <c r="H16" s="65">
        <f t="shared" si="0"/>
        <v>0</v>
      </c>
    </row>
    <row r="17" spans="1:8" ht="34.5" customHeight="1" x14ac:dyDescent="0.2">
      <c r="A17" s="71" t="s">
        <v>35</v>
      </c>
      <c r="B17" s="72"/>
      <c r="C17" s="72"/>
      <c r="D17" s="72"/>
      <c r="E17" s="73"/>
      <c r="F17" s="63"/>
      <c r="G17" s="64">
        <v>2</v>
      </c>
      <c r="H17" s="65">
        <f t="shared" si="0"/>
        <v>0</v>
      </c>
    </row>
    <row r="18" spans="1:8" ht="16.5" thickBot="1" x14ac:dyDescent="0.3">
      <c r="A18" s="11"/>
      <c r="B18" s="11"/>
      <c r="C18" s="11"/>
      <c r="D18" s="11"/>
      <c r="E18" s="11"/>
      <c r="F18" s="11"/>
      <c r="G18" s="66" t="s">
        <v>23</v>
      </c>
      <c r="H18" s="67">
        <f>SUM(H13:H17)</f>
        <v>0</v>
      </c>
    </row>
    <row r="19" spans="1:8" ht="15" x14ac:dyDescent="0.2">
      <c r="A19" s="103" t="s">
        <v>24</v>
      </c>
      <c r="B19" s="103"/>
      <c r="C19" s="103"/>
      <c r="D19" s="103"/>
      <c r="E19" s="103"/>
      <c r="F19" s="11"/>
      <c r="G19" s="11"/>
      <c r="H19" s="11"/>
    </row>
    <row r="20" spans="1:8" ht="15" x14ac:dyDescent="0.2">
      <c r="A20" s="11"/>
      <c r="B20" s="11"/>
      <c r="C20" s="11"/>
      <c r="D20" s="11"/>
      <c r="E20" s="11"/>
      <c r="F20" s="11"/>
      <c r="G20" s="11"/>
      <c r="H20" s="11"/>
    </row>
    <row r="21" spans="1:8" ht="15" x14ac:dyDescent="0.2">
      <c r="A21" s="98" t="s">
        <v>25</v>
      </c>
      <c r="B21" s="98"/>
      <c r="C21" s="98"/>
      <c r="D21" s="11"/>
      <c r="E21" s="11"/>
      <c r="F21" s="11"/>
      <c r="G21" s="11"/>
      <c r="H21" s="11"/>
    </row>
    <row r="22" spans="1:8" ht="15" x14ac:dyDescent="0.2">
      <c r="A22" s="11"/>
      <c r="B22" s="11"/>
      <c r="C22" s="11"/>
      <c r="D22" s="11"/>
      <c r="E22" s="11"/>
      <c r="F22" s="11"/>
      <c r="G22" s="11"/>
      <c r="H22" s="11"/>
    </row>
  </sheetData>
  <protectedRanges>
    <protectedRange sqref="F13:F17" name="Points_1_1_1_1_1"/>
  </protectedRanges>
  <mergeCells count="11">
    <mergeCell ref="A21:C21"/>
    <mergeCell ref="A8:E8"/>
    <mergeCell ref="A9:E9"/>
    <mergeCell ref="A10:E10"/>
    <mergeCell ref="A12:E12"/>
    <mergeCell ref="A19:E19"/>
    <mergeCell ref="A1:H2"/>
    <mergeCell ref="A4:E4"/>
    <mergeCell ref="A5:E5"/>
    <mergeCell ref="A6:E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Responses</vt:lpstr>
      <vt:lpstr>Evaluator 1</vt:lpstr>
      <vt:lpstr>Evaluator 2</vt:lpstr>
      <vt:lpstr>Evaluator 3</vt:lpstr>
      <vt:lpstr>Evaluator 4</vt:lpstr>
      <vt:lpstr>Evaluator 5</vt:lpstr>
      <vt:lpstr>Evaluator 6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2019-04-09T19:39:10Z</dcterms:modified>
</cp:coreProperties>
</file>