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8\Open Record Evaluations\5.23.19\"/>
    </mc:Choice>
  </mc:AlternateContent>
  <bookViews>
    <workbookView xWindow="585" yWindow="345" windowWidth="17115" windowHeight="9855" tabRatio="701" activeTab="7"/>
  </bookViews>
  <sheets>
    <sheet name="1" sheetId="2" r:id="rId1"/>
    <sheet name="2" sheetId="3" r:id="rId2"/>
    <sheet name="3" sheetId="5" r:id="rId3"/>
    <sheet name="4" sheetId="9" r:id="rId4"/>
    <sheet name="5" sheetId="10" r:id="rId5"/>
    <sheet name="6" sheetId="4" r:id="rId6"/>
    <sheet name="Summary" sheetId="1" r:id="rId7"/>
    <sheet name="Evaluation" sheetId="11" r:id="rId8"/>
  </sheets>
  <calcPr calcId="152511"/>
</workbook>
</file>

<file path=xl/calcChain.xml><?xml version="1.0" encoding="utf-8"?>
<calcChain xmlns="http://schemas.openxmlformats.org/spreadsheetml/2006/main">
  <c r="Z21" i="11" l="1"/>
  <c r="U21" i="11"/>
  <c r="P21" i="11"/>
  <c r="K21" i="11"/>
  <c r="F21" i="11"/>
  <c r="AA21" i="11" s="1"/>
  <c r="Z20" i="11"/>
  <c r="U20" i="11"/>
  <c r="P20" i="11"/>
  <c r="K20" i="11"/>
  <c r="F20" i="11"/>
  <c r="Z19" i="11"/>
  <c r="U19" i="11"/>
  <c r="P19" i="11"/>
  <c r="K19" i="11"/>
  <c r="F19" i="11"/>
  <c r="Z18" i="11"/>
  <c r="U18" i="11"/>
  <c r="P18" i="11"/>
  <c r="K18" i="11"/>
  <c r="F18" i="11"/>
  <c r="Z17" i="11"/>
  <c r="U17" i="11"/>
  <c r="P17" i="11"/>
  <c r="K17" i="11"/>
  <c r="F17" i="11"/>
  <c r="Z16" i="11"/>
  <c r="U16" i="11"/>
  <c r="P16" i="11"/>
  <c r="K16" i="11"/>
  <c r="F16" i="11"/>
  <c r="AA16" i="11" s="1"/>
  <c r="Z15" i="11"/>
  <c r="U15" i="11"/>
  <c r="P15" i="11"/>
  <c r="K15" i="11"/>
  <c r="F15" i="11"/>
  <c r="AA19" i="11" l="1"/>
  <c r="AA18" i="11"/>
  <c r="AA20" i="11"/>
  <c r="AA15" i="11"/>
  <c r="AA17" i="11"/>
  <c r="C11" i="1"/>
  <c r="I10" i="10"/>
  <c r="I9" i="10"/>
  <c r="I8" i="10"/>
  <c r="I7" i="10"/>
  <c r="I6" i="10"/>
  <c r="I5" i="10"/>
  <c r="I4" i="10"/>
  <c r="I4" i="3"/>
  <c r="C7" i="1" s="1"/>
  <c r="I10" i="3"/>
  <c r="C13" i="1" s="1"/>
  <c r="I9" i="3"/>
  <c r="C12" i="1" s="1"/>
  <c r="I8" i="3"/>
  <c r="I7" i="3"/>
  <c r="C10" i="1" s="1"/>
  <c r="I6" i="3"/>
  <c r="C9" i="1" s="1"/>
  <c r="I5" i="3"/>
  <c r="C8" i="1" s="1"/>
  <c r="J8" i="1" l="1"/>
  <c r="J9" i="1"/>
  <c r="J10" i="1"/>
  <c r="J11" i="1"/>
  <c r="J12" i="1"/>
  <c r="J13" i="1"/>
  <c r="J7" i="1"/>
  <c r="B8" i="1"/>
  <c r="E9" i="1"/>
  <c r="B10" i="1"/>
  <c r="B12" i="1"/>
  <c r="F7" i="1"/>
  <c r="I5" i="9"/>
  <c r="E8" i="1" s="1"/>
  <c r="I6" i="9"/>
  <c r="I7" i="9"/>
  <c r="E10" i="1" s="1"/>
  <c r="I8" i="9"/>
  <c r="E11" i="1" s="1"/>
  <c r="I9" i="9"/>
  <c r="E12" i="1" s="1"/>
  <c r="I10" i="9"/>
  <c r="E13" i="1" s="1"/>
  <c r="I4" i="9"/>
  <c r="E7" i="1" s="1"/>
  <c r="I5" i="5"/>
  <c r="D8" i="1" s="1"/>
  <c r="I6" i="5"/>
  <c r="D9" i="1" s="1"/>
  <c r="I7" i="5"/>
  <c r="D10" i="1" s="1"/>
  <c r="I8" i="5"/>
  <c r="D11" i="1" s="1"/>
  <c r="I9" i="5"/>
  <c r="D12" i="1" s="1"/>
  <c r="I10" i="5"/>
  <c r="D13" i="1" s="1"/>
  <c r="I4" i="5"/>
  <c r="D7" i="1" s="1"/>
  <c r="I5" i="2"/>
  <c r="I6" i="2"/>
  <c r="B9" i="1" s="1"/>
  <c r="I7" i="2"/>
  <c r="I8" i="2"/>
  <c r="B11" i="1" s="1"/>
  <c r="I9" i="2"/>
  <c r="I10" i="2"/>
  <c r="B13" i="1" s="1"/>
  <c r="I4" i="2"/>
  <c r="B7" i="1" s="1"/>
  <c r="I5" i="4"/>
  <c r="F8" i="1" s="1"/>
  <c r="I6" i="4"/>
  <c r="F9" i="1" s="1"/>
  <c r="I7" i="4"/>
  <c r="F10" i="1" s="1"/>
  <c r="I8" i="4"/>
  <c r="F11" i="1" s="1"/>
  <c r="I9" i="4"/>
  <c r="F12" i="1" s="1"/>
  <c r="I10" i="4"/>
  <c r="F13" i="1" s="1"/>
  <c r="I4" i="4"/>
  <c r="K7" i="1" l="1"/>
  <c r="K9" i="1"/>
  <c r="K12" i="1"/>
  <c r="K8" i="1"/>
  <c r="K10" i="1"/>
  <c r="K11" i="1"/>
  <c r="K13" i="1"/>
  <c r="J6" i="1"/>
  <c r="A10" i="1"/>
  <c r="A11" i="1"/>
  <c r="A12" i="1"/>
  <c r="A13" i="1"/>
  <c r="L8" i="1" l="1"/>
  <c r="L9" i="1"/>
  <c r="L11" i="1"/>
  <c r="L10" i="1"/>
  <c r="L7" i="1"/>
  <c r="L13" i="1"/>
  <c r="L12" i="1"/>
  <c r="G10" i="1"/>
  <c r="N10" i="1" s="1"/>
  <c r="G11" i="1"/>
  <c r="N11" i="1" s="1"/>
  <c r="G12" i="1"/>
  <c r="N12" i="1" s="1"/>
  <c r="G13" i="1"/>
  <c r="N13" i="1" s="1"/>
  <c r="A8" i="1" l="1"/>
  <c r="A9" i="1"/>
  <c r="A7" i="1"/>
  <c r="G7" i="1" l="1"/>
  <c r="N7" i="1" s="1"/>
  <c r="G9" i="1"/>
  <c r="N9" i="1" s="1"/>
  <c r="G8" i="1"/>
  <c r="N8" i="1" s="1"/>
  <c r="O8" i="1" l="1"/>
  <c r="O9" i="1"/>
  <c r="O7" i="1"/>
  <c r="O12" i="1"/>
  <c r="O10" i="1"/>
  <c r="O11" i="1"/>
  <c r="O13" i="1"/>
  <c r="H8" i="1"/>
  <c r="H9" i="1"/>
  <c r="H10" i="1"/>
  <c r="H13" i="1"/>
  <c r="H11" i="1"/>
  <c r="H12" i="1"/>
  <c r="H7" i="1"/>
</calcChain>
</file>

<file path=xl/comments1.xml><?xml version="1.0" encoding="utf-8"?>
<comments xmlns="http://schemas.openxmlformats.org/spreadsheetml/2006/main">
  <authors>
    <author>Jamil, Hasan R</author>
  </authors>
  <commentList>
    <comment ref="H4" authorId="0" shapeId="0">
      <text>
        <r>
          <rPr>
            <b/>
            <sz val="9"/>
            <color indexed="81"/>
            <rFont val="Tahoma"/>
            <family val="2"/>
          </rPr>
          <t>Jamil, Hasan R:</t>
        </r>
        <r>
          <rPr>
            <sz val="9"/>
            <color indexed="81"/>
            <rFont val="Tahoma"/>
            <family val="2"/>
          </rPr>
          <t xml:space="preserve">
Per Email:
After discussing this with you both and also with xxxxxxx, here is what we will do:
1) Document in the scoring matrix that the 10% for HUB Subcontracting is NA, with the following statement:  “The Office Supply contract is expected by management to be approximately $9,600,000 over the course of 5 years.  As this number was close to the $10,000,000 threshold for the addition of a criteria for past HUB/MBE/WBE goal attainment, we sought approval at 10M.  However, as this is a new requirement for non-construction contracts at the University, the Controller’s Office overlooked the fact that detailed instructions of information to be provided were not included in the RFP, making it impossible for any vendor to provide a response.  As such, this evaluation criteria will be marked a “N/A” and the total scoring will be evaluated on the remaining 4 criteria. This will allow all vendors to remain on equal footing for this item.”
2) In scoring, put an “N/A” in Criteria 5.  That way xxxxxxx isn’t being asked to provide a score when she has nothing to use to provide the score.
3) Scoring will be on a 90 point basis instead of a 100 point basis, since this criteria is excluded.
Thanks for all of your suggestions and information.
</t>
        </r>
      </text>
    </comment>
  </commentList>
</comments>
</file>

<file path=xl/sharedStrings.xml><?xml version="1.0" encoding="utf-8"?>
<sst xmlns="http://schemas.openxmlformats.org/spreadsheetml/2006/main" count="137" uniqueCount="47">
  <si>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</si>
  <si>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</si>
  <si>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</si>
  <si>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</si>
  <si>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</si>
  <si>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</si>
  <si>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</si>
  <si>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</si>
  <si>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</si>
  <si>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</si>
  <si>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</si>
  <si>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</si>
  <si>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</si>
  <si>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</si>
  <si>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</si>
  <si>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</si>
  <si>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</si>
  <si>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</si>
  <si>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</si>
  <si>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</si>
  <si>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</si>
  <si>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</si>
  <si>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</si>
  <si>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RFP730-18044 Office Supplies</t>
  </si>
  <si>
    <t>Butler Business Products</t>
  </si>
  <si>
    <t>Challenge Office Products</t>
  </si>
  <si>
    <t>Enhanced Laser Products</t>
  </si>
  <si>
    <t>Standard Office Products</t>
  </si>
  <si>
    <t>Staples Business Products</t>
  </si>
  <si>
    <t>Tejas Ofice Products</t>
  </si>
  <si>
    <t>Today's Business Solutions</t>
  </si>
  <si>
    <t xml:space="preserve">University of Houston Evaluation Matrix         
</t>
  </si>
  <si>
    <t xml:space="preserve">RFP 730-18044 Office Supplies </t>
  </si>
  <si>
    <t>Name</t>
  </si>
  <si>
    <t>Evaluation Due Date</t>
  </si>
  <si>
    <t>4/27/18 @ 5 PM</t>
  </si>
  <si>
    <t xml:space="preserve"> Criteria 1</t>
  </si>
  <si>
    <t>Points (1-5)</t>
  </si>
  <si>
    <t xml:space="preserve">Ability of vendor to meet the office supply needs of UH through its described ordering process, distribution network, delivery process, return procedures, billing process, customer service, project implementation plan, reports, and contract management procedures. </t>
  </si>
  <si>
    <t xml:space="preserve">Qualifications and prior experience serving as an office supply provider for large organizations similar in size as UH.  Evaluation of any prior work experience with UH System is included in this criteria. </t>
  </si>
  <si>
    <t>Financial strength and stability necessary to fulfill the terms of the contract</t>
  </si>
  <si>
    <t>Weight</t>
  </si>
  <si>
    <t>Non-Disclosure:</t>
  </si>
  <si>
    <t>Committee Members</t>
  </si>
  <si>
    <t>Updated: 11/17</t>
  </si>
  <si>
    <r>
      <t xml:space="preserve">Fixed price quote and annual maximum percentage price increase on Core list of office supplies, and estimated number and percentage discount on Non-Core items.  The vendor’s minimum profit margin, which may reduce the percentage discount on Non-Core items, will also be considered. 
</t>
    </r>
    <r>
      <rPr>
        <sz val="9"/>
        <color rgb="FFFF0000"/>
        <rFont val="Arial"/>
        <family val="2"/>
      </rPr>
      <t>**DO NOT EVALUATE COST.  ONLY EVALUATOR 6 WILL EVALUATE.**</t>
    </r>
  </si>
  <si>
    <r>
      <t xml:space="preserve">Respondent’s Past HUB/MBE/WBE Goal Attainment and Quality of Procedures for UHS HUB Goal Attainment on this Project.
</t>
    </r>
    <r>
      <rPr>
        <sz val="9"/>
        <color rgb="FFFF0000"/>
        <rFont val="Arial"/>
        <family val="2"/>
      </rPr>
      <t>**DO NOT EVALUATE.  ONLY EVALUATOR 5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</si>
</sst>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b/>
      <sz val="10"/>
      <color rgb="FFFF0000"/>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0"/>
      <color theme="1"/>
      <name val="Arial"/>
      <family val="2"/>
    </font>
    <font>
      <sz val="9"/>
      <name val="Arial"/>
      <family val="2"/>
    </font>
    <font>
      <sz val="9"/>
      <color rgb="FFFF0000"/>
      <name val="Arial"/>
      <family val="2"/>
    </font>
    <font>
      <u/>
      <sz val="11"/>
      <color theme="10"/>
      <name val="Calibri"/>
      <family val="2"/>
      <scheme val="minor"/>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mediumGray"/>
    </fill>
    <fill>
      <patternFill patternType="solid">
        <fgColor theme="0" tint="-0.34998626667073579"/>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thick">
        <color indexed="64"/>
      </left>
      <right/>
      <top/>
      <bottom/>
      <diagonal/>
    </border>
    <border>
      <left/>
      <right/>
      <top style="thin">
        <color indexed="64"/>
      </top>
      <bottom/>
      <diagonal/>
    </border>
  </borders>
  <cellStyleXfs count="105">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0" fontId="2" fillId="0" borderId="0"/>
    <xf numFmtId="0" fontId="2" fillId="0" borderId="0"/>
    <xf numFmtId="0" fontId="1" fillId="0" borderId="0"/>
    <xf numFmtId="0" fontId="49" fillId="0" borderId="0" applyNumberFormat="0" applyFill="0" applyBorder="0" applyAlignment="0" applyProtection="0"/>
  </cellStyleXfs>
  <cellXfs count="92">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0" fillId="0" borderId="0" xfId="0"/>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5" borderId="0" xfId="0" applyFont="1" applyFill="1" applyAlignment="1"/>
    <xf numFmtId="0" fontId="37" fillId="25" borderId="0" xfId="0" applyFont="1" applyFill="1"/>
    <xf numFmtId="0" fontId="13" fillId="25" borderId="0" xfId="0" applyFont="1" applyFill="1" applyAlignment="1"/>
    <xf numFmtId="0" fontId="14" fillId="25" borderId="0" xfId="0" applyFont="1" applyFill="1"/>
    <xf numFmtId="0" fontId="37"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35" fillId="25" borderId="11" xfId="0" applyNumberFormat="1" applyFont="1" applyFill="1" applyBorder="1" applyAlignment="1">
      <alignment horizontal="right"/>
    </xf>
    <xf numFmtId="4" fontId="14" fillId="25" borderId="12" xfId="0" applyNumberFormat="1" applyFont="1" applyFill="1" applyBorder="1" applyAlignment="1">
      <alignment horizontal="right"/>
    </xf>
    <xf numFmtId="0" fontId="14" fillId="25" borderId="11" xfId="0" applyFont="1" applyFill="1" applyBorder="1" applyAlignment="1">
      <alignment horizontal="right"/>
    </xf>
    <xf numFmtId="4" fontId="14" fillId="25" borderId="11" xfId="0" applyNumberFormat="1" applyFont="1" applyFill="1" applyBorder="1"/>
    <xf numFmtId="4" fontId="14" fillId="25" borderId="12" xfId="0" applyNumberFormat="1" applyFont="1" applyFill="1" applyBorder="1"/>
    <xf numFmtId="0" fontId="14" fillId="25" borderId="11" xfId="0" applyFont="1" applyFill="1" applyBorder="1" applyAlignment="1">
      <alignment horizontal="left"/>
    </xf>
    <xf numFmtId="0" fontId="14" fillId="25" borderId="12" xfId="0" applyFont="1" applyFill="1" applyBorder="1" applyAlignment="1">
      <alignment horizontal="left"/>
    </xf>
    <xf numFmtId="0" fontId="38"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5" fillId="24" borderId="15" xfId="0" applyFont="1" applyFill="1" applyBorder="1" applyAlignment="1">
      <alignment horizontal="right"/>
    </xf>
    <xf numFmtId="0" fontId="13" fillId="0" borderId="0" xfId="0" applyFont="1" applyFill="1" applyAlignment="1"/>
    <xf numFmtId="0" fontId="14" fillId="0" borderId="0" xfId="0" applyFont="1" applyFill="1"/>
    <xf numFmtId="0" fontId="15"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0" fontId="15"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0" fontId="15"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0" fontId="15"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0" fontId="14" fillId="26" borderId="0" xfId="0" applyFont="1" applyFill="1"/>
    <xf numFmtId="0" fontId="15" fillId="0" borderId="0" xfId="98" applyFont="1"/>
    <xf numFmtId="0" fontId="15" fillId="25" borderId="0" xfId="98" applyFont="1" applyFill="1"/>
    <xf numFmtId="0" fontId="13" fillId="0" borderId="0" xfId="98" applyFont="1" applyFill="1"/>
    <xf numFmtId="0" fontId="14" fillId="25" borderId="0" xfId="98" applyFont="1" applyFill="1"/>
    <xf numFmtId="0" fontId="46" fillId="25" borderId="0" xfId="103" applyFont="1" applyFill="1" applyBorder="1" applyAlignment="1"/>
    <xf numFmtId="0" fontId="42" fillId="25" borderId="0" xfId="103" applyFont="1" applyFill="1" applyBorder="1" applyAlignment="1"/>
    <xf numFmtId="0" fontId="40" fillId="25" borderId="0" xfId="98" applyFont="1" applyFill="1"/>
    <xf numFmtId="0" fontId="15" fillId="25" borderId="0" xfId="98" applyFont="1" applyFill="1" applyAlignment="1">
      <alignment horizontal="right"/>
    </xf>
    <xf numFmtId="0" fontId="15" fillId="0" borderId="0" xfId="98" applyFont="1" applyAlignment="1">
      <alignment horizontal="center"/>
    </xf>
    <xf numFmtId="0" fontId="15" fillId="24" borderId="0" xfId="98" applyFont="1" applyFill="1" applyBorder="1" applyAlignment="1">
      <alignment horizontal="right"/>
    </xf>
    <xf numFmtId="0" fontId="39" fillId="28" borderId="16" xfId="98" applyFont="1" applyFill="1" applyBorder="1" applyAlignment="1">
      <alignment horizontal="right"/>
    </xf>
    <xf numFmtId="0" fontId="15" fillId="25" borderId="0" xfId="98" applyFont="1" applyFill="1" applyAlignment="1">
      <alignment horizontal="center"/>
    </xf>
    <xf numFmtId="0" fontId="15" fillId="27" borderId="10" xfId="98" applyFont="1" applyFill="1" applyBorder="1"/>
    <xf numFmtId="0" fontId="15" fillId="29" borderId="0" xfId="98" applyFont="1" applyFill="1" applyBorder="1"/>
    <xf numFmtId="0" fontId="41" fillId="0" borderId="16" xfId="98" applyFont="1" applyBorder="1"/>
    <xf numFmtId="0" fontId="15" fillId="30" borderId="17" xfId="98" applyFont="1" applyFill="1" applyBorder="1"/>
    <xf numFmtId="0" fontId="15" fillId="0" borderId="0" xfId="98" applyFont="1" applyFill="1"/>
    <xf numFmtId="0" fontId="15" fillId="25" borderId="0" xfId="98" applyFont="1" applyFill="1" applyBorder="1"/>
    <xf numFmtId="0" fontId="15" fillId="25" borderId="10" xfId="98" applyFont="1" applyFill="1" applyBorder="1"/>
    <xf numFmtId="0" fontId="41" fillId="25" borderId="0" xfId="98" applyFont="1" applyFill="1"/>
    <xf numFmtId="0" fontId="15" fillId="25" borderId="0" xfId="98" applyFont="1" applyFill="1" applyAlignment="1">
      <alignment wrapText="1"/>
    </xf>
    <xf numFmtId="0" fontId="45" fillId="0" borderId="0" xfId="103" applyFont="1" applyFill="1"/>
    <xf numFmtId="0" fontId="1" fillId="0" borderId="0" xfId="103" applyFill="1"/>
    <xf numFmtId="0" fontId="49" fillId="0" borderId="0" xfId="104" applyFill="1"/>
    <xf numFmtId="0" fontId="15" fillId="0" borderId="0" xfId="2" applyFont="1" applyFill="1" applyBorder="1" applyAlignment="1"/>
    <xf numFmtId="0" fontId="38" fillId="25" borderId="0" xfId="98" applyFont="1" applyFill="1"/>
    <xf numFmtId="0" fontId="39" fillId="0" borderId="0" xfId="98" applyFont="1" applyAlignment="1">
      <alignment horizontal="left"/>
    </xf>
    <xf numFmtId="0" fontId="42" fillId="0" borderId="10" xfId="100" applyFont="1" applyBorder="1" applyAlignment="1">
      <alignment horizontal="center"/>
    </xf>
    <xf numFmtId="0" fontId="36" fillId="25" borderId="0" xfId="0" applyFont="1" applyFill="1" applyAlignment="1">
      <alignment horizontal="right"/>
    </xf>
    <xf numFmtId="0" fontId="36" fillId="25" borderId="0" xfId="0" applyFont="1" applyFill="1" applyBorder="1" applyAlignment="1">
      <alignment horizontal="right"/>
    </xf>
    <xf numFmtId="0" fontId="36" fillId="0" borderId="0" xfId="0" applyFont="1" applyFill="1" applyAlignment="1">
      <alignment horizontal="left"/>
    </xf>
    <xf numFmtId="0" fontId="15" fillId="25" borderId="0" xfId="98" applyFont="1" applyFill="1" applyAlignment="1">
      <alignment horizontal="left"/>
    </xf>
    <xf numFmtId="0" fontId="39" fillId="24" borderId="14" xfId="98" applyFont="1" applyFill="1" applyBorder="1" applyAlignment="1">
      <alignment horizontal="left"/>
    </xf>
    <xf numFmtId="0" fontId="39" fillId="24" borderId="0" xfId="98" applyFont="1" applyFill="1" applyBorder="1" applyAlignment="1">
      <alignment horizontal="left"/>
    </xf>
    <xf numFmtId="0" fontId="47" fillId="0" borderId="14" xfId="98" applyFont="1" applyBorder="1" applyAlignment="1">
      <alignment horizontal="left" vertical="center" wrapText="1"/>
    </xf>
    <xf numFmtId="0" fontId="47" fillId="0" borderId="0" xfId="98" applyFont="1" applyBorder="1" applyAlignment="1">
      <alignment horizontal="left" vertical="center" wrapText="1"/>
    </xf>
    <xf numFmtId="0" fontId="13" fillId="25" borderId="0" xfId="98" applyFont="1" applyFill="1" applyAlignment="1">
      <alignment horizontal="left" wrapText="1"/>
    </xf>
    <xf numFmtId="0" fontId="15" fillId="27" borderId="0" xfId="103" applyFont="1" applyFill="1" applyBorder="1" applyAlignment="1">
      <alignment horizontal="center"/>
    </xf>
    <xf numFmtId="164" fontId="46" fillId="0" borderId="0" xfId="103" applyNumberFormat="1" applyFont="1" applyFill="1" applyBorder="1" applyAlignment="1">
      <alignment horizontal="center"/>
    </xf>
  </cellXfs>
  <cellStyles count="10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66675</xdr:rowOff>
    </xdr:from>
    <xdr:ext cx="3204916" cy="1094723"/>
    <xdr:sp macro="" textlink="">
      <xdr:nvSpPr>
        <xdr:cNvPr id="2" name="TextBox 1"/>
        <xdr:cNvSpPr txBox="1"/>
      </xdr:nvSpPr>
      <xdr:spPr>
        <a:xfrm>
          <a:off x="0" y="81915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0</xdr:colOff>
      <xdr:row>26</xdr:row>
      <xdr:rowOff>0</xdr:rowOff>
    </xdr:from>
    <xdr:ext cx="6800850" cy="3533775"/>
    <xdr:sp macro="" textlink="">
      <xdr:nvSpPr>
        <xdr:cNvPr id="3" name="TextBox 2"/>
        <xdr:cNvSpPr txBox="1"/>
      </xdr:nvSpPr>
      <xdr:spPr>
        <a:xfrm>
          <a:off x="0" y="53244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17</xdr:col>
      <xdr:colOff>485775</xdr:colOff>
      <xdr:row>26</xdr:row>
      <xdr:rowOff>0</xdr:rowOff>
    </xdr:from>
    <xdr:ext cx="5334000" cy="2352675"/>
    <xdr:sp macro="" textlink="">
      <xdr:nvSpPr>
        <xdr:cNvPr id="4" name="TextBox 3"/>
        <xdr:cNvSpPr txBox="1"/>
      </xdr:nvSpPr>
      <xdr:spPr>
        <a:xfrm>
          <a:off x="11344275" y="5324475"/>
          <a:ext cx="5334000" cy="2352675"/>
        </a:xfrm>
        <a:prstGeom prst="rect">
          <a:avLst/>
        </a:prstGeom>
        <a:noFill/>
        <a:ln w="19050" cmpd="sng">
          <a:solidFill>
            <a:schemeClr val="tx1"/>
          </a:solidFill>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a:solidFill>
                <a:srgbClr val="FF0000"/>
              </a:solidFill>
              <a:latin typeface="Arial" panose="020B0604020202020204" pitchFamily="34" charset="0"/>
              <a:cs typeface="Arial" panose="020B0604020202020204" pitchFamily="34" charset="0"/>
            </a:rPr>
            <a:t>Enter comments about</a:t>
          </a:r>
          <a:r>
            <a:rPr lang="en-US" sz="900" b="1" baseline="0">
              <a:solidFill>
                <a:srgbClr val="FF0000"/>
              </a:solidFill>
              <a:latin typeface="Arial" panose="020B0604020202020204" pitchFamily="34" charset="0"/>
              <a:cs typeface="Arial" panose="020B0604020202020204" pitchFamily="34" charset="0"/>
            </a:rPr>
            <a:t> how you scored here:</a:t>
          </a:r>
        </a:p>
        <a:p>
          <a:endParaRPr lang="en-US" sz="1100"/>
        </a:p>
        <a:p>
          <a:endParaRPr lang="en-US" sz="1100"/>
        </a:p>
        <a:p>
          <a:endParaRPr lang="en-US" sz="110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J35" sqref="J35"/>
    </sheetView>
  </sheetViews>
  <sheetFormatPr defaultRowHeight="12.75" x14ac:dyDescent="0.2"/>
  <cols>
    <col min="1" max="3" width="9.42578125" customWidth="1"/>
    <col min="4" max="7" width="8.85546875" customWidth="1"/>
    <col min="8" max="9" width="8.85546875" style="7" customWidth="1"/>
  </cols>
  <sheetData>
    <row r="1" spans="1:12" ht="15.75" x14ac:dyDescent="0.25">
      <c r="A1" s="9" t="s">
        <v>0</v>
      </c>
      <c r="B1" s="8"/>
      <c r="C1" s="8"/>
      <c r="D1" s="8"/>
      <c r="E1" s="4"/>
      <c r="F1" s="4"/>
      <c r="G1" s="4"/>
      <c r="H1" s="4"/>
      <c r="I1" s="4"/>
    </row>
    <row r="2" spans="1:12" ht="15.75" x14ac:dyDescent="0.25">
      <c r="A2" s="2"/>
      <c r="B2" s="1"/>
      <c r="C2" s="3"/>
      <c r="D2" s="3"/>
      <c r="E2" s="3"/>
      <c r="F2" s="3"/>
      <c r="G2" s="3"/>
      <c r="H2" s="3"/>
      <c r="I2" s="3"/>
      <c r="J2" s="3"/>
      <c r="K2" s="3"/>
    </row>
    <row r="3" spans="1:12" s="6" customFormat="1" x14ac:dyDescent="0.2">
      <c r="A3" s="80"/>
      <c r="B3" s="80"/>
      <c r="C3" s="80"/>
      <c r="D3" s="41" t="s">
        <v>7</v>
      </c>
      <c r="E3" s="41" t="s">
        <v>8</v>
      </c>
      <c r="F3" s="41" t="s">
        <v>9</v>
      </c>
      <c r="G3" s="41" t="s">
        <v>10</v>
      </c>
      <c r="H3" s="41" t="s">
        <v>11</v>
      </c>
      <c r="I3" s="42" t="s">
        <v>12</v>
      </c>
    </row>
    <row r="4" spans="1:12" x14ac:dyDescent="0.2">
      <c r="A4" s="79" t="s">
        <v>24</v>
      </c>
      <c r="B4" s="79"/>
      <c r="C4" s="79"/>
      <c r="D4" s="40">
        <v>0</v>
      </c>
      <c r="E4" s="40">
        <v>21</v>
      </c>
      <c r="F4" s="40">
        <v>4</v>
      </c>
      <c r="G4" s="40">
        <v>3</v>
      </c>
      <c r="H4" s="40">
        <v>0</v>
      </c>
      <c r="I4" s="43">
        <f>SUM(D4:H4)</f>
        <v>28</v>
      </c>
    </row>
    <row r="5" spans="1:12" x14ac:dyDescent="0.2">
      <c r="A5" s="79" t="s">
        <v>25</v>
      </c>
      <c r="B5" s="79"/>
      <c r="C5" s="79"/>
      <c r="D5" s="40">
        <v>0</v>
      </c>
      <c r="E5" s="40">
        <v>21</v>
      </c>
      <c r="F5" s="40">
        <v>8</v>
      </c>
      <c r="G5" s="40">
        <v>4</v>
      </c>
      <c r="H5" s="40">
        <v>0</v>
      </c>
      <c r="I5" s="43">
        <f t="shared" ref="I5:I10" si="0">SUM(D5:H5)</f>
        <v>33</v>
      </c>
      <c r="L5" s="5"/>
    </row>
    <row r="6" spans="1:12" x14ac:dyDescent="0.2">
      <c r="A6" s="79" t="s">
        <v>26</v>
      </c>
      <c r="B6" s="79"/>
      <c r="C6" s="79"/>
      <c r="D6" s="40">
        <v>0</v>
      </c>
      <c r="E6" s="40">
        <v>14</v>
      </c>
      <c r="F6" s="40">
        <v>4</v>
      </c>
      <c r="G6" s="40">
        <v>3</v>
      </c>
      <c r="H6" s="40">
        <v>0</v>
      </c>
      <c r="I6" s="43">
        <f t="shared" si="0"/>
        <v>21</v>
      </c>
      <c r="L6" s="5"/>
    </row>
    <row r="7" spans="1:12" x14ac:dyDescent="0.2">
      <c r="A7" s="79" t="s">
        <v>27</v>
      </c>
      <c r="B7" s="79"/>
      <c r="C7" s="79"/>
      <c r="D7" s="40">
        <v>0</v>
      </c>
      <c r="E7" s="40">
        <v>21</v>
      </c>
      <c r="F7" s="40">
        <v>8</v>
      </c>
      <c r="G7" s="40">
        <v>4</v>
      </c>
      <c r="H7" s="40">
        <v>0</v>
      </c>
      <c r="I7" s="43">
        <f t="shared" si="0"/>
        <v>33</v>
      </c>
    </row>
    <row r="8" spans="1:12" x14ac:dyDescent="0.2">
      <c r="A8" s="79" t="s">
        <v>28</v>
      </c>
      <c r="B8" s="79"/>
      <c r="C8" s="79"/>
      <c r="D8" s="40">
        <v>0</v>
      </c>
      <c r="E8" s="40">
        <v>21</v>
      </c>
      <c r="F8" s="40">
        <v>8</v>
      </c>
      <c r="G8" s="40">
        <v>3</v>
      </c>
      <c r="H8" s="40">
        <v>0</v>
      </c>
      <c r="I8" s="43">
        <f t="shared" si="0"/>
        <v>32</v>
      </c>
    </row>
    <row r="9" spans="1:12" x14ac:dyDescent="0.2">
      <c r="A9" s="79" t="s">
        <v>29</v>
      </c>
      <c r="B9" s="79"/>
      <c r="C9" s="79"/>
      <c r="D9" s="40">
        <v>0</v>
      </c>
      <c r="E9" s="40">
        <v>21</v>
      </c>
      <c r="F9" s="40">
        <v>8</v>
      </c>
      <c r="G9" s="40">
        <v>3</v>
      </c>
      <c r="H9" s="40">
        <v>0</v>
      </c>
      <c r="I9" s="43">
        <f t="shared" si="0"/>
        <v>32</v>
      </c>
    </row>
    <row r="10" spans="1:12" x14ac:dyDescent="0.2">
      <c r="A10" s="79" t="s">
        <v>30</v>
      </c>
      <c r="B10" s="79"/>
      <c r="C10" s="79"/>
      <c r="D10" s="40">
        <v>0</v>
      </c>
      <c r="E10" s="40">
        <v>21</v>
      </c>
      <c r="F10" s="40">
        <v>8</v>
      </c>
      <c r="G10" s="40">
        <v>4</v>
      </c>
      <c r="H10" s="40">
        <v>0</v>
      </c>
      <c r="I10" s="43">
        <f t="shared" si="0"/>
        <v>33</v>
      </c>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E39" sqref="E39"/>
    </sheetView>
  </sheetViews>
  <sheetFormatPr defaultRowHeight="12.75" x14ac:dyDescent="0.2"/>
  <sheetData>
    <row r="1" spans="1:9" ht="15.75" x14ac:dyDescent="0.25">
      <c r="A1" s="9" t="s">
        <v>0</v>
      </c>
      <c r="B1" s="8"/>
      <c r="C1" s="8"/>
      <c r="D1" s="8"/>
      <c r="E1" s="4"/>
      <c r="F1" s="4"/>
      <c r="G1" s="4"/>
      <c r="H1" s="4"/>
      <c r="I1" s="4"/>
    </row>
    <row r="2" spans="1:9" ht="15.75" x14ac:dyDescent="0.25">
      <c r="A2" s="4"/>
      <c r="B2" s="3"/>
      <c r="C2" s="3"/>
      <c r="D2" s="3"/>
      <c r="E2" s="3"/>
      <c r="F2" s="3"/>
      <c r="G2" s="3"/>
      <c r="H2" s="3"/>
      <c r="I2" s="3"/>
    </row>
    <row r="3" spans="1:9" x14ac:dyDescent="0.2">
      <c r="A3" s="80"/>
      <c r="B3" s="80"/>
      <c r="C3" s="80"/>
      <c r="D3" s="49" t="s">
        <v>7</v>
      </c>
      <c r="E3" s="49" t="s">
        <v>8</v>
      </c>
      <c r="F3" s="49" t="s">
        <v>9</v>
      </c>
      <c r="G3" s="49" t="s">
        <v>10</v>
      </c>
      <c r="H3" s="49" t="s">
        <v>11</v>
      </c>
      <c r="I3" s="50" t="s">
        <v>12</v>
      </c>
    </row>
    <row r="4" spans="1:9" x14ac:dyDescent="0.2">
      <c r="A4" s="79" t="s">
        <v>24</v>
      </c>
      <c r="B4" s="79"/>
      <c r="C4" s="79"/>
      <c r="D4" s="53">
        <v>0</v>
      </c>
      <c r="E4" s="53">
        <v>28</v>
      </c>
      <c r="F4" s="53">
        <v>8</v>
      </c>
      <c r="G4" s="53">
        <v>4</v>
      </c>
      <c r="H4" s="53">
        <v>0</v>
      </c>
      <c r="I4" s="51">
        <f>SUM(D4:H4)</f>
        <v>40</v>
      </c>
    </row>
    <row r="5" spans="1:9" x14ac:dyDescent="0.2">
      <c r="A5" s="79" t="s">
        <v>25</v>
      </c>
      <c r="B5" s="79"/>
      <c r="C5" s="79"/>
      <c r="D5" s="53">
        <v>0</v>
      </c>
      <c r="E5" s="53">
        <v>21</v>
      </c>
      <c r="F5" s="53">
        <v>8</v>
      </c>
      <c r="G5" s="53">
        <v>4</v>
      </c>
      <c r="H5" s="53">
        <v>0</v>
      </c>
      <c r="I5" s="51">
        <f t="shared" ref="I5:I10" si="0">SUM(D5:H5)</f>
        <v>33</v>
      </c>
    </row>
    <row r="6" spans="1:9" x14ac:dyDescent="0.2">
      <c r="A6" s="79" t="s">
        <v>26</v>
      </c>
      <c r="B6" s="79"/>
      <c r="C6" s="79"/>
      <c r="D6" s="53">
        <v>0</v>
      </c>
      <c r="E6" s="53">
        <v>7</v>
      </c>
      <c r="F6" s="53">
        <v>2</v>
      </c>
      <c r="G6" s="53">
        <v>4</v>
      </c>
      <c r="H6" s="53">
        <v>0</v>
      </c>
      <c r="I6" s="51">
        <f t="shared" si="0"/>
        <v>13</v>
      </c>
    </row>
    <row r="7" spans="1:9" x14ac:dyDescent="0.2">
      <c r="A7" s="79" t="s">
        <v>27</v>
      </c>
      <c r="B7" s="79"/>
      <c r="C7" s="79"/>
      <c r="D7" s="53">
        <v>0</v>
      </c>
      <c r="E7" s="53">
        <v>14</v>
      </c>
      <c r="F7" s="53">
        <v>8</v>
      </c>
      <c r="G7" s="53">
        <v>4</v>
      </c>
      <c r="H7" s="53">
        <v>0</v>
      </c>
      <c r="I7" s="51">
        <f t="shared" si="0"/>
        <v>26</v>
      </c>
    </row>
    <row r="8" spans="1:9" x14ac:dyDescent="0.2">
      <c r="A8" s="79" t="s">
        <v>28</v>
      </c>
      <c r="B8" s="79"/>
      <c r="C8" s="79"/>
      <c r="D8" s="53">
        <v>0</v>
      </c>
      <c r="E8" s="53">
        <v>35</v>
      </c>
      <c r="F8" s="53">
        <v>10</v>
      </c>
      <c r="G8" s="53">
        <v>4</v>
      </c>
      <c r="H8" s="53">
        <v>0</v>
      </c>
      <c r="I8" s="51">
        <f t="shared" si="0"/>
        <v>49</v>
      </c>
    </row>
    <row r="9" spans="1:9" x14ac:dyDescent="0.2">
      <c r="A9" s="79" t="s">
        <v>29</v>
      </c>
      <c r="B9" s="79"/>
      <c r="C9" s="79"/>
      <c r="D9" s="53">
        <v>0</v>
      </c>
      <c r="E9" s="53">
        <v>28</v>
      </c>
      <c r="F9" s="53">
        <v>8</v>
      </c>
      <c r="G9" s="53">
        <v>4</v>
      </c>
      <c r="H9" s="53">
        <v>0</v>
      </c>
      <c r="I9" s="51">
        <f t="shared" si="0"/>
        <v>40</v>
      </c>
    </row>
    <row r="10" spans="1:9" x14ac:dyDescent="0.2">
      <c r="A10" s="79" t="s">
        <v>30</v>
      </c>
      <c r="B10" s="79"/>
      <c r="C10" s="79"/>
      <c r="D10" s="53">
        <v>0</v>
      </c>
      <c r="E10" s="53">
        <v>28</v>
      </c>
      <c r="F10" s="53">
        <v>8</v>
      </c>
      <c r="G10" s="53">
        <v>4</v>
      </c>
      <c r="H10" s="53">
        <v>0</v>
      </c>
      <c r="I10" s="51">
        <f t="shared" si="0"/>
        <v>40</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S27" sqref="S27"/>
    </sheetView>
  </sheetViews>
  <sheetFormatPr defaultRowHeight="12.75" x14ac:dyDescent="0.2"/>
  <sheetData>
    <row r="1" spans="1:10" ht="15.75" x14ac:dyDescent="0.25">
      <c r="A1" s="9" t="s">
        <v>0</v>
      </c>
      <c r="B1" s="8"/>
      <c r="C1" s="8"/>
      <c r="D1" s="8"/>
      <c r="E1" s="4"/>
      <c r="F1" s="4"/>
      <c r="G1" s="4"/>
      <c r="H1" s="4"/>
      <c r="I1" s="4"/>
      <c r="J1" s="7"/>
    </row>
    <row r="2" spans="1:10" ht="15.75" x14ac:dyDescent="0.25">
      <c r="A2" s="4"/>
      <c r="B2" s="3"/>
      <c r="C2" s="3"/>
      <c r="D2" s="3"/>
      <c r="E2" s="3"/>
      <c r="F2" s="3"/>
      <c r="G2" s="3"/>
      <c r="H2" s="3"/>
      <c r="I2" s="3"/>
      <c r="J2" s="3"/>
    </row>
    <row r="3" spans="1:10" x14ac:dyDescent="0.2">
      <c r="A3" s="80"/>
      <c r="B3" s="80"/>
      <c r="C3" s="80"/>
      <c r="D3" s="45" t="s">
        <v>7</v>
      </c>
      <c r="E3" s="45" t="s">
        <v>8</v>
      </c>
      <c r="F3" s="45" t="s">
        <v>9</v>
      </c>
      <c r="G3" s="45" t="s">
        <v>10</v>
      </c>
      <c r="H3" s="45" t="s">
        <v>11</v>
      </c>
      <c r="I3" s="46" t="s">
        <v>12</v>
      </c>
      <c r="J3" s="6"/>
    </row>
    <row r="4" spans="1:10" x14ac:dyDescent="0.2">
      <c r="A4" s="79" t="s">
        <v>24</v>
      </c>
      <c r="B4" s="79"/>
      <c r="C4" s="79"/>
      <c r="D4" s="44">
        <v>0</v>
      </c>
      <c r="E4" s="44">
        <v>28</v>
      </c>
      <c r="F4" s="44">
        <v>6</v>
      </c>
      <c r="G4" s="44">
        <v>4</v>
      </c>
      <c r="H4" s="44">
        <v>0</v>
      </c>
      <c r="I4" s="47">
        <f>SUM(D4:H4)</f>
        <v>38</v>
      </c>
      <c r="J4" s="7"/>
    </row>
    <row r="5" spans="1:10" x14ac:dyDescent="0.2">
      <c r="A5" s="79" t="s">
        <v>25</v>
      </c>
      <c r="B5" s="79"/>
      <c r="C5" s="79"/>
      <c r="D5" s="44">
        <v>0</v>
      </c>
      <c r="E5" s="44">
        <v>28</v>
      </c>
      <c r="F5" s="44">
        <v>8</v>
      </c>
      <c r="G5" s="44">
        <v>4</v>
      </c>
      <c r="H5" s="44">
        <v>0</v>
      </c>
      <c r="I5" s="47">
        <f t="shared" ref="I5:I10" si="0">SUM(D5:H5)</f>
        <v>40</v>
      </c>
      <c r="J5" s="7"/>
    </row>
    <row r="6" spans="1:10" x14ac:dyDescent="0.2">
      <c r="A6" s="79" t="s">
        <v>26</v>
      </c>
      <c r="B6" s="79"/>
      <c r="C6" s="79"/>
      <c r="D6" s="44">
        <v>0</v>
      </c>
      <c r="E6" s="44">
        <v>21</v>
      </c>
      <c r="F6" s="44">
        <v>6</v>
      </c>
      <c r="G6" s="44">
        <v>4</v>
      </c>
      <c r="H6" s="44">
        <v>0</v>
      </c>
      <c r="I6" s="47">
        <f t="shared" si="0"/>
        <v>31</v>
      </c>
      <c r="J6" s="7"/>
    </row>
    <row r="7" spans="1:10" x14ac:dyDescent="0.2">
      <c r="A7" s="79" t="s">
        <v>27</v>
      </c>
      <c r="B7" s="79"/>
      <c r="C7" s="79"/>
      <c r="D7" s="44">
        <v>0</v>
      </c>
      <c r="E7" s="44">
        <v>21</v>
      </c>
      <c r="F7" s="44">
        <v>6</v>
      </c>
      <c r="G7" s="44">
        <v>4</v>
      </c>
      <c r="H7" s="44">
        <v>0</v>
      </c>
      <c r="I7" s="47">
        <f t="shared" si="0"/>
        <v>31</v>
      </c>
      <c r="J7" s="7"/>
    </row>
    <row r="8" spans="1:10" x14ac:dyDescent="0.2">
      <c r="A8" s="79" t="s">
        <v>28</v>
      </c>
      <c r="B8" s="79"/>
      <c r="C8" s="79"/>
      <c r="D8" s="44">
        <v>0</v>
      </c>
      <c r="E8" s="44">
        <v>28</v>
      </c>
      <c r="F8" s="44">
        <v>8</v>
      </c>
      <c r="G8" s="44">
        <v>5</v>
      </c>
      <c r="H8" s="44">
        <v>0</v>
      </c>
      <c r="I8" s="47">
        <f t="shared" si="0"/>
        <v>41</v>
      </c>
      <c r="J8" s="7"/>
    </row>
    <row r="9" spans="1:10" x14ac:dyDescent="0.2">
      <c r="A9" s="79" t="s">
        <v>29</v>
      </c>
      <c r="B9" s="79"/>
      <c r="C9" s="79"/>
      <c r="D9" s="44">
        <v>0</v>
      </c>
      <c r="E9" s="44">
        <v>35</v>
      </c>
      <c r="F9" s="44">
        <v>10</v>
      </c>
      <c r="G9" s="44">
        <v>5</v>
      </c>
      <c r="H9" s="44">
        <v>0</v>
      </c>
      <c r="I9" s="47">
        <f t="shared" si="0"/>
        <v>50</v>
      </c>
      <c r="J9" s="7"/>
    </row>
    <row r="10" spans="1:10" x14ac:dyDescent="0.2">
      <c r="A10" s="79" t="s">
        <v>30</v>
      </c>
      <c r="B10" s="79"/>
      <c r="C10" s="79"/>
      <c r="D10" s="44">
        <v>0</v>
      </c>
      <c r="E10" s="44">
        <v>35</v>
      </c>
      <c r="F10" s="44">
        <v>10</v>
      </c>
      <c r="G10" s="44">
        <v>5</v>
      </c>
      <c r="H10" s="44">
        <v>0</v>
      </c>
      <c r="I10" s="47">
        <f t="shared" si="0"/>
        <v>50</v>
      </c>
      <c r="J10" s="7"/>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N9" sqref="N9"/>
    </sheetView>
  </sheetViews>
  <sheetFormatPr defaultRowHeight="12.75" x14ac:dyDescent="0.2"/>
  <sheetData>
    <row r="1" spans="1:10" ht="15.75" x14ac:dyDescent="0.25">
      <c r="A1" s="9" t="s">
        <v>0</v>
      </c>
      <c r="B1" s="8"/>
      <c r="C1" s="8"/>
      <c r="D1" s="8"/>
      <c r="E1" s="4"/>
      <c r="F1" s="4"/>
      <c r="G1" s="4"/>
      <c r="H1" s="4"/>
      <c r="I1" s="4"/>
      <c r="J1" s="7"/>
    </row>
    <row r="2" spans="1:10" ht="15.75" x14ac:dyDescent="0.25">
      <c r="A2" s="4"/>
      <c r="B2" s="3"/>
      <c r="C2" s="3"/>
      <c r="D2" s="3"/>
      <c r="E2" s="3"/>
      <c r="F2" s="3"/>
      <c r="G2" s="3"/>
      <c r="H2" s="3"/>
      <c r="I2" s="3"/>
      <c r="J2" s="3"/>
    </row>
    <row r="3" spans="1:10" x14ac:dyDescent="0.2">
      <c r="A3" s="80"/>
      <c r="B3" s="80"/>
      <c r="C3" s="80"/>
      <c r="D3" s="49" t="s">
        <v>7</v>
      </c>
      <c r="E3" s="49" t="s">
        <v>8</v>
      </c>
      <c r="F3" s="49" t="s">
        <v>9</v>
      </c>
      <c r="G3" s="49" t="s">
        <v>10</v>
      </c>
      <c r="H3" s="49" t="s">
        <v>11</v>
      </c>
      <c r="I3" s="50" t="s">
        <v>12</v>
      </c>
      <c r="J3" s="6"/>
    </row>
    <row r="4" spans="1:10" x14ac:dyDescent="0.2">
      <c r="A4" s="79" t="s">
        <v>24</v>
      </c>
      <c r="B4" s="79"/>
      <c r="C4" s="79"/>
      <c r="D4" s="48">
        <v>0</v>
      </c>
      <c r="E4" s="48">
        <v>24.5</v>
      </c>
      <c r="F4" s="48">
        <v>6.6</v>
      </c>
      <c r="G4" s="48">
        <v>3</v>
      </c>
      <c r="H4" s="48">
        <v>0</v>
      </c>
      <c r="I4" s="51">
        <f>SUM(D4:H4)</f>
        <v>34.1</v>
      </c>
      <c r="J4" s="7"/>
    </row>
    <row r="5" spans="1:10" x14ac:dyDescent="0.2">
      <c r="A5" s="79" t="s">
        <v>25</v>
      </c>
      <c r="B5" s="79"/>
      <c r="C5" s="79"/>
      <c r="D5" s="48">
        <v>0</v>
      </c>
      <c r="E5" s="48">
        <v>22.400000000000002</v>
      </c>
      <c r="F5" s="48">
        <v>6.8</v>
      </c>
      <c r="G5" s="48">
        <v>3</v>
      </c>
      <c r="H5" s="48">
        <v>0</v>
      </c>
      <c r="I5" s="51">
        <f t="shared" ref="I5:I10" si="0">SUM(D5:H5)</f>
        <v>32.200000000000003</v>
      </c>
      <c r="J5" s="7"/>
    </row>
    <row r="6" spans="1:10" x14ac:dyDescent="0.2">
      <c r="A6" s="79" t="s">
        <v>26</v>
      </c>
      <c r="B6" s="79"/>
      <c r="C6" s="79"/>
      <c r="D6" s="48">
        <v>0</v>
      </c>
      <c r="E6" s="48">
        <v>9.7999999999999989</v>
      </c>
      <c r="F6" s="48">
        <v>4</v>
      </c>
      <c r="G6" s="48">
        <v>2</v>
      </c>
      <c r="H6" s="48">
        <v>0</v>
      </c>
      <c r="I6" s="51">
        <f t="shared" si="0"/>
        <v>15.799999999999999</v>
      </c>
      <c r="J6" s="7"/>
    </row>
    <row r="7" spans="1:10" x14ac:dyDescent="0.2">
      <c r="A7" s="79" t="s">
        <v>27</v>
      </c>
      <c r="B7" s="79"/>
      <c r="C7" s="79"/>
      <c r="D7" s="48">
        <v>0</v>
      </c>
      <c r="E7" s="48">
        <v>14</v>
      </c>
      <c r="F7" s="48">
        <v>4.8</v>
      </c>
      <c r="G7" s="48">
        <v>2</v>
      </c>
      <c r="H7" s="48">
        <v>0</v>
      </c>
      <c r="I7" s="51">
        <f t="shared" si="0"/>
        <v>20.8</v>
      </c>
      <c r="J7" s="7"/>
    </row>
    <row r="8" spans="1:10" x14ac:dyDescent="0.2">
      <c r="A8" s="79" t="s">
        <v>28</v>
      </c>
      <c r="B8" s="79"/>
      <c r="C8" s="79"/>
      <c r="D8" s="48">
        <v>0</v>
      </c>
      <c r="E8" s="48">
        <v>28</v>
      </c>
      <c r="F8" s="48">
        <v>7</v>
      </c>
      <c r="G8" s="48">
        <v>2</v>
      </c>
      <c r="H8" s="48">
        <v>0</v>
      </c>
      <c r="I8" s="51">
        <f t="shared" si="0"/>
        <v>37</v>
      </c>
      <c r="J8" s="7"/>
    </row>
    <row r="9" spans="1:10" x14ac:dyDescent="0.2">
      <c r="A9" s="79" t="s">
        <v>29</v>
      </c>
      <c r="B9" s="79"/>
      <c r="C9" s="79"/>
      <c r="D9" s="48">
        <v>0</v>
      </c>
      <c r="E9" s="48">
        <v>31.5</v>
      </c>
      <c r="F9" s="48">
        <v>9.8000000000000007</v>
      </c>
      <c r="G9" s="48">
        <v>4</v>
      </c>
      <c r="H9" s="48">
        <v>0</v>
      </c>
      <c r="I9" s="51">
        <f t="shared" si="0"/>
        <v>45.3</v>
      </c>
      <c r="J9" s="7"/>
    </row>
    <row r="10" spans="1:10" x14ac:dyDescent="0.2">
      <c r="A10" s="79" t="s">
        <v>30</v>
      </c>
      <c r="B10" s="79"/>
      <c r="C10" s="79"/>
      <c r="D10" s="48">
        <v>0</v>
      </c>
      <c r="E10" s="48">
        <v>28</v>
      </c>
      <c r="F10" s="48">
        <v>7</v>
      </c>
      <c r="G10" s="48">
        <v>3</v>
      </c>
      <c r="H10" s="48">
        <v>0</v>
      </c>
      <c r="I10" s="51">
        <f t="shared" si="0"/>
        <v>38</v>
      </c>
      <c r="J10" s="7"/>
    </row>
  </sheetData>
  <mergeCells count="8">
    <mergeCell ref="A8:C8"/>
    <mergeCell ref="A9:C9"/>
    <mergeCell ref="A10:C10"/>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10"/>
  <sheetViews>
    <sheetView workbookViewId="0">
      <selection activeCell="S24" sqref="S24"/>
    </sheetView>
  </sheetViews>
  <sheetFormatPr defaultRowHeight="12.75" x14ac:dyDescent="0.2"/>
  <sheetData>
    <row r="1" spans="1:10" ht="15.75" x14ac:dyDescent="0.25">
      <c r="A1" s="9" t="s">
        <v>0</v>
      </c>
      <c r="B1" s="8"/>
      <c r="C1" s="8"/>
      <c r="D1" s="8"/>
      <c r="E1" s="4"/>
      <c r="F1" s="4"/>
      <c r="G1" s="4"/>
      <c r="H1" s="4"/>
      <c r="I1" s="4"/>
      <c r="J1" s="7"/>
    </row>
    <row r="2" spans="1:10" ht="15.75" x14ac:dyDescent="0.25">
      <c r="A2" s="4"/>
      <c r="B2" s="3"/>
      <c r="C2" s="3"/>
      <c r="D2" s="3"/>
      <c r="E2" s="3"/>
      <c r="F2" s="3"/>
      <c r="G2" s="3"/>
      <c r="H2" s="3"/>
      <c r="I2" s="3"/>
      <c r="J2" s="3"/>
    </row>
    <row r="3" spans="1:10" x14ac:dyDescent="0.2">
      <c r="A3" s="80"/>
      <c r="B3" s="80"/>
      <c r="C3" s="80"/>
      <c r="D3" s="49" t="s">
        <v>7</v>
      </c>
      <c r="E3" s="49" t="s">
        <v>8</v>
      </c>
      <c r="F3" s="49" t="s">
        <v>9</v>
      </c>
      <c r="G3" s="49" t="s">
        <v>10</v>
      </c>
      <c r="H3" s="49" t="s">
        <v>11</v>
      </c>
      <c r="I3" s="50" t="s">
        <v>12</v>
      </c>
      <c r="J3" s="6"/>
    </row>
    <row r="4" spans="1:10" x14ac:dyDescent="0.2">
      <c r="A4" s="79" t="s">
        <v>24</v>
      </c>
      <c r="B4" s="79"/>
      <c r="C4" s="79"/>
      <c r="D4" s="48"/>
      <c r="E4" s="48"/>
      <c r="F4" s="48"/>
      <c r="G4" s="48"/>
      <c r="H4" s="48">
        <v>0</v>
      </c>
      <c r="I4" s="51">
        <f>SUM(D4:H4)</f>
        <v>0</v>
      </c>
      <c r="J4" s="7"/>
    </row>
    <row r="5" spans="1:10" x14ac:dyDescent="0.2">
      <c r="A5" s="79" t="s">
        <v>25</v>
      </c>
      <c r="B5" s="79"/>
      <c r="C5" s="79"/>
      <c r="D5" s="48"/>
      <c r="E5" s="48"/>
      <c r="F5" s="48"/>
      <c r="G5" s="48"/>
      <c r="H5" s="48">
        <v>0</v>
      </c>
      <c r="I5" s="51">
        <f t="shared" ref="I5:I10" si="0">SUM(D5:H5)</f>
        <v>0</v>
      </c>
      <c r="J5" s="7"/>
    </row>
    <row r="6" spans="1:10" x14ac:dyDescent="0.2">
      <c r="A6" s="79" t="s">
        <v>26</v>
      </c>
      <c r="B6" s="79"/>
      <c r="C6" s="79"/>
      <c r="D6" s="48"/>
      <c r="E6" s="48"/>
      <c r="F6" s="48"/>
      <c r="G6" s="48"/>
      <c r="H6" s="48">
        <v>0</v>
      </c>
      <c r="I6" s="51">
        <f t="shared" si="0"/>
        <v>0</v>
      </c>
      <c r="J6" s="7"/>
    </row>
    <row r="7" spans="1:10" x14ac:dyDescent="0.2">
      <c r="A7" s="79" t="s">
        <v>27</v>
      </c>
      <c r="B7" s="79"/>
      <c r="C7" s="79"/>
      <c r="D7" s="48"/>
      <c r="E7" s="48"/>
      <c r="F7" s="48"/>
      <c r="G7" s="48"/>
      <c r="H7" s="48">
        <v>0</v>
      </c>
      <c r="I7" s="51">
        <f t="shared" si="0"/>
        <v>0</v>
      </c>
      <c r="J7" s="7"/>
    </row>
    <row r="8" spans="1:10" x14ac:dyDescent="0.2">
      <c r="A8" s="79" t="s">
        <v>28</v>
      </c>
      <c r="B8" s="79"/>
      <c r="C8" s="79"/>
      <c r="D8" s="48"/>
      <c r="E8" s="48"/>
      <c r="F8" s="48"/>
      <c r="G8" s="48"/>
      <c r="H8" s="48">
        <v>0</v>
      </c>
      <c r="I8" s="51">
        <f t="shared" si="0"/>
        <v>0</v>
      </c>
      <c r="J8" s="7"/>
    </row>
    <row r="9" spans="1:10" x14ac:dyDescent="0.2">
      <c r="A9" s="79" t="s">
        <v>29</v>
      </c>
      <c r="B9" s="79"/>
      <c r="C9" s="79"/>
      <c r="D9" s="48"/>
      <c r="E9" s="48"/>
      <c r="F9" s="48"/>
      <c r="G9" s="48"/>
      <c r="H9" s="48">
        <v>0</v>
      </c>
      <c r="I9" s="51">
        <f t="shared" si="0"/>
        <v>0</v>
      </c>
      <c r="J9" s="7"/>
    </row>
    <row r="10" spans="1:10" x14ac:dyDescent="0.2">
      <c r="A10" s="79" t="s">
        <v>30</v>
      </c>
      <c r="B10" s="79"/>
      <c r="C10" s="79"/>
      <c r="D10" s="48"/>
      <c r="E10" s="48"/>
      <c r="F10" s="48"/>
      <c r="G10" s="48"/>
      <c r="H10" s="48">
        <v>0</v>
      </c>
      <c r="I10" s="51">
        <f t="shared" si="0"/>
        <v>0</v>
      </c>
      <c r="J10" s="7"/>
    </row>
  </sheetData>
  <mergeCells count="8">
    <mergeCell ref="A7:C7"/>
    <mergeCell ref="A8:C8"/>
    <mergeCell ref="A9:C9"/>
    <mergeCell ref="A10:C10"/>
    <mergeCell ref="A3:C3"/>
    <mergeCell ref="A4:C4"/>
    <mergeCell ref="A5:C5"/>
    <mergeCell ref="A6:C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0"/>
  <sheetViews>
    <sheetView workbookViewId="0">
      <selection activeCell="H8" sqref="H8"/>
    </sheetView>
  </sheetViews>
  <sheetFormatPr defaultRowHeight="12.75" x14ac:dyDescent="0.2"/>
  <sheetData>
    <row r="1" spans="1:10" ht="15.75" x14ac:dyDescent="0.25">
      <c r="A1" s="9" t="s">
        <v>0</v>
      </c>
      <c r="B1" s="8"/>
      <c r="C1" s="8"/>
      <c r="D1" s="8"/>
      <c r="E1" s="4"/>
      <c r="F1" s="4"/>
      <c r="G1" s="4"/>
      <c r="H1" s="4"/>
      <c r="I1" s="4"/>
      <c r="J1" s="7"/>
    </row>
    <row r="2" spans="1:10" ht="15.75" x14ac:dyDescent="0.25">
      <c r="A2" s="4"/>
      <c r="B2" s="3"/>
      <c r="C2" s="3"/>
      <c r="D2" s="3"/>
      <c r="E2" s="3"/>
      <c r="F2" s="3"/>
      <c r="G2" s="3"/>
      <c r="H2" s="3"/>
      <c r="I2" s="3"/>
      <c r="J2" s="3"/>
    </row>
    <row r="3" spans="1:10" x14ac:dyDescent="0.2">
      <c r="A3" s="80"/>
      <c r="B3" s="80"/>
      <c r="C3" s="80"/>
      <c r="D3" s="37" t="s">
        <v>7</v>
      </c>
      <c r="E3" s="37" t="s">
        <v>8</v>
      </c>
      <c r="F3" s="37" t="s">
        <v>9</v>
      </c>
      <c r="G3" s="37" t="s">
        <v>10</v>
      </c>
      <c r="H3" s="37" t="s">
        <v>11</v>
      </c>
      <c r="I3" s="38" t="s">
        <v>12</v>
      </c>
      <c r="J3" s="6"/>
    </row>
    <row r="4" spans="1:10" x14ac:dyDescent="0.2">
      <c r="A4" s="79" t="s">
        <v>24</v>
      </c>
      <c r="B4" s="79"/>
      <c r="C4" s="79"/>
      <c r="D4" s="36">
        <v>25.84</v>
      </c>
      <c r="E4" s="36">
        <v>14.700000000000001</v>
      </c>
      <c r="F4" s="36">
        <v>2</v>
      </c>
      <c r="G4" s="36">
        <v>2.5</v>
      </c>
      <c r="H4" s="36">
        <v>0</v>
      </c>
      <c r="I4" s="39">
        <f>SUM(E4:H4)</f>
        <v>19.200000000000003</v>
      </c>
      <c r="J4" s="7"/>
    </row>
    <row r="5" spans="1:10" x14ac:dyDescent="0.2">
      <c r="A5" s="79" t="s">
        <v>25</v>
      </c>
      <c r="B5" s="79"/>
      <c r="C5" s="79"/>
      <c r="D5" s="36">
        <v>28.4</v>
      </c>
      <c r="E5" s="36">
        <v>18.2</v>
      </c>
      <c r="F5" s="36">
        <v>6</v>
      </c>
      <c r="G5" s="36">
        <v>2.5</v>
      </c>
      <c r="H5" s="36">
        <v>0</v>
      </c>
      <c r="I5" s="39">
        <f t="shared" ref="I5:I10" si="0">SUM(E5:H5)</f>
        <v>26.7</v>
      </c>
      <c r="J5" s="7"/>
    </row>
    <row r="6" spans="1:10" x14ac:dyDescent="0.2">
      <c r="A6" s="79" t="s">
        <v>26</v>
      </c>
      <c r="B6" s="79"/>
      <c r="C6" s="79"/>
      <c r="D6" s="36">
        <v>31.6</v>
      </c>
      <c r="E6" s="36">
        <v>11.200000000000001</v>
      </c>
      <c r="F6" s="36">
        <v>4</v>
      </c>
      <c r="G6" s="36">
        <v>2.5</v>
      </c>
      <c r="H6" s="36">
        <v>0</v>
      </c>
      <c r="I6" s="39">
        <f t="shared" si="0"/>
        <v>17.700000000000003</v>
      </c>
      <c r="J6" s="7"/>
    </row>
    <row r="7" spans="1:10" x14ac:dyDescent="0.2">
      <c r="A7" s="79" t="s">
        <v>27</v>
      </c>
      <c r="B7" s="79"/>
      <c r="C7" s="79"/>
      <c r="D7" s="36">
        <v>25.2</v>
      </c>
      <c r="E7" s="36">
        <v>7.7000000000000011</v>
      </c>
      <c r="F7" s="36">
        <v>2</v>
      </c>
      <c r="G7" s="36">
        <v>1.1000000000000001</v>
      </c>
      <c r="H7" s="36">
        <v>0</v>
      </c>
      <c r="I7" s="39">
        <f t="shared" si="0"/>
        <v>10.8</v>
      </c>
      <c r="J7" s="7"/>
    </row>
    <row r="8" spans="1:10" x14ac:dyDescent="0.2">
      <c r="A8" s="79" t="s">
        <v>28</v>
      </c>
      <c r="B8" s="79"/>
      <c r="C8" s="79"/>
      <c r="D8" s="36">
        <v>21.2</v>
      </c>
      <c r="E8" s="36">
        <v>20.3</v>
      </c>
      <c r="F8" s="36">
        <v>6</v>
      </c>
      <c r="G8" s="36">
        <v>2.2999999999999998</v>
      </c>
      <c r="H8" s="36">
        <v>0</v>
      </c>
      <c r="I8" s="39">
        <f t="shared" si="0"/>
        <v>28.6</v>
      </c>
      <c r="J8" s="7"/>
    </row>
    <row r="9" spans="1:10" x14ac:dyDescent="0.2">
      <c r="A9" s="79" t="s">
        <v>29</v>
      </c>
      <c r="B9" s="79"/>
      <c r="C9" s="79"/>
      <c r="D9" s="36">
        <v>37.520000000000003</v>
      </c>
      <c r="E9" s="36">
        <v>25.900000000000002</v>
      </c>
      <c r="F9" s="36">
        <v>10</v>
      </c>
      <c r="G9" s="36">
        <v>4.5</v>
      </c>
      <c r="H9" s="36">
        <v>0</v>
      </c>
      <c r="I9" s="39">
        <f t="shared" si="0"/>
        <v>40.400000000000006</v>
      </c>
      <c r="J9" s="7"/>
    </row>
    <row r="10" spans="1:10" x14ac:dyDescent="0.2">
      <c r="A10" s="79" t="s">
        <v>30</v>
      </c>
      <c r="B10" s="79"/>
      <c r="C10" s="79"/>
      <c r="D10" s="36">
        <v>29.6</v>
      </c>
      <c r="E10" s="36">
        <v>19.599999999999998</v>
      </c>
      <c r="F10" s="36">
        <v>10</v>
      </c>
      <c r="G10" s="36">
        <v>3.4</v>
      </c>
      <c r="H10" s="36">
        <v>0</v>
      </c>
      <c r="I10" s="39">
        <f t="shared" si="0"/>
        <v>33</v>
      </c>
      <c r="J10" s="7"/>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workbookViewId="0">
      <selection activeCell="B11" sqref="B11"/>
    </sheetView>
  </sheetViews>
  <sheetFormatPr defaultRowHeight="15" x14ac:dyDescent="0.2"/>
  <cols>
    <col min="1" max="1" width="33" style="13" customWidth="1"/>
    <col min="2" max="7" width="7.7109375" style="13" customWidth="1"/>
    <col min="8" max="9" width="7.5703125" style="13" customWidth="1"/>
    <col min="10" max="12" width="7.7109375" style="13" customWidth="1"/>
    <col min="13" max="16384" width="9.140625" style="13"/>
  </cols>
  <sheetData>
    <row r="1" spans="1:16" ht="15.75" x14ac:dyDescent="0.25">
      <c r="A1" s="10" t="s">
        <v>13</v>
      </c>
      <c r="B1" s="11"/>
      <c r="C1" s="10"/>
      <c r="D1" s="10"/>
      <c r="E1" s="10"/>
      <c r="F1" s="10"/>
      <c r="G1" s="10"/>
      <c r="H1" s="10"/>
      <c r="I1" s="12"/>
      <c r="J1" s="12"/>
    </row>
    <row r="2" spans="1:16" ht="6" customHeight="1" x14ac:dyDescent="0.25">
      <c r="A2" s="10"/>
      <c r="B2" s="11"/>
      <c r="C2" s="10"/>
      <c r="D2" s="10"/>
      <c r="E2" s="10"/>
      <c r="F2" s="10"/>
      <c r="G2" s="10"/>
      <c r="H2" s="10"/>
      <c r="I2" s="12"/>
      <c r="J2" s="12"/>
    </row>
    <row r="3" spans="1:16" s="35" customFormat="1" ht="15.75" x14ac:dyDescent="0.25">
      <c r="A3" s="83" t="s">
        <v>23</v>
      </c>
      <c r="B3" s="83"/>
      <c r="C3" s="83"/>
      <c r="D3" s="83"/>
      <c r="E3" s="83"/>
      <c r="F3" s="83"/>
      <c r="G3" s="83"/>
      <c r="H3" s="83"/>
      <c r="I3" s="34"/>
      <c r="J3" s="34"/>
    </row>
    <row r="4" spans="1:16" x14ac:dyDescent="0.2">
      <c r="A4" s="11"/>
      <c r="B4" s="11"/>
      <c r="C4" s="11"/>
      <c r="D4" s="11"/>
      <c r="E4" s="11"/>
      <c r="F4" s="11"/>
      <c r="G4" s="14"/>
      <c r="H4" s="14"/>
      <c r="I4" s="15"/>
      <c r="J4" s="15"/>
    </row>
    <row r="5" spans="1:16" ht="15.75" x14ac:dyDescent="0.25">
      <c r="G5" s="81" t="s">
        <v>19</v>
      </c>
      <c r="H5" s="81"/>
      <c r="I5" s="16"/>
      <c r="J5" s="17"/>
      <c r="K5" s="82" t="s">
        <v>20</v>
      </c>
      <c r="L5" s="82"/>
      <c r="M5" s="17"/>
      <c r="N5" s="81" t="s">
        <v>21</v>
      </c>
      <c r="O5" s="81"/>
    </row>
    <row r="6" spans="1:16" s="21" customFormat="1" ht="135" customHeight="1" x14ac:dyDescent="0.2">
      <c r="A6" s="18"/>
      <c r="B6" s="19" t="s">
        <v>2</v>
      </c>
      <c r="C6" s="19" t="s">
        <v>3</v>
      </c>
      <c r="D6" s="19" t="s">
        <v>4</v>
      </c>
      <c r="E6" s="19" t="s">
        <v>5</v>
      </c>
      <c r="F6" s="20" t="s">
        <v>6</v>
      </c>
      <c r="G6" s="19" t="s">
        <v>14</v>
      </c>
      <c r="H6" s="31" t="s">
        <v>15</v>
      </c>
      <c r="J6" s="20" t="str">
        <f>F6</f>
        <v>Evaluator 5</v>
      </c>
      <c r="K6" s="19" t="s">
        <v>17</v>
      </c>
      <c r="L6" s="31" t="s">
        <v>16</v>
      </c>
      <c r="N6" s="19" t="s">
        <v>1</v>
      </c>
      <c r="O6" s="31" t="s">
        <v>18</v>
      </c>
    </row>
    <row r="7" spans="1:16" ht="16.5" customHeight="1" x14ac:dyDescent="0.2">
      <c r="A7" s="28" t="str">
        <f>'6'!A4:D4</f>
        <v>Butler Business Products</v>
      </c>
      <c r="B7" s="22">
        <f>'1'!I4</f>
        <v>28</v>
      </c>
      <c r="C7" s="22">
        <f>'2'!I4</f>
        <v>40</v>
      </c>
      <c r="D7" s="22">
        <f>'3'!I4</f>
        <v>38</v>
      </c>
      <c r="E7" s="22">
        <f>'4'!I4</f>
        <v>34.1</v>
      </c>
      <c r="F7" s="23">
        <f>'6'!I4</f>
        <v>19.200000000000003</v>
      </c>
      <c r="G7" s="22">
        <f>AVERAGE(B7:F7)</f>
        <v>31.860000000000003</v>
      </c>
      <c r="H7" s="32">
        <f>RANK(G7,$G$7:$G$13,0)</f>
        <v>5</v>
      </c>
      <c r="J7" s="25">
        <f>'6'!D4</f>
        <v>25.84</v>
      </c>
      <c r="K7" s="22">
        <f>AVERAGE(J7)</f>
        <v>25.84</v>
      </c>
      <c r="L7" s="32">
        <f>RANK(K7,$K$7:$K$13,0)</f>
        <v>5</v>
      </c>
      <c r="N7" s="26">
        <f>G7+K7</f>
        <v>57.7</v>
      </c>
      <c r="O7" s="32">
        <f>RANK(N7,$N$7:$N$13,0)</f>
        <v>5</v>
      </c>
    </row>
    <row r="8" spans="1:16" ht="16.5" customHeight="1" x14ac:dyDescent="0.2">
      <c r="A8" s="29" t="str">
        <f>'6'!A5:D5</f>
        <v>Challenge Office Products</v>
      </c>
      <c r="B8" s="22">
        <f>'1'!I5</f>
        <v>33</v>
      </c>
      <c r="C8" s="22">
        <f>'2'!I5</f>
        <v>33</v>
      </c>
      <c r="D8" s="22">
        <f>'3'!I5</f>
        <v>40</v>
      </c>
      <c r="E8" s="22">
        <f>'4'!I5</f>
        <v>32.200000000000003</v>
      </c>
      <c r="F8" s="23">
        <f>'6'!I5</f>
        <v>26.7</v>
      </c>
      <c r="G8" s="24">
        <f>AVERAGE(B8:F8)</f>
        <v>32.979999999999997</v>
      </c>
      <c r="H8" s="33">
        <f t="shared" ref="H8:H13" si="0">RANK(G8,$G$7:$G$13,0)</f>
        <v>4</v>
      </c>
      <c r="J8" s="25">
        <f>'6'!D5</f>
        <v>28.4</v>
      </c>
      <c r="K8" s="24">
        <f t="shared" ref="K8:K13" si="1">AVERAGE(J8)</f>
        <v>28.4</v>
      </c>
      <c r="L8" s="33">
        <f t="shared" ref="L8:L13" si="2">RANK(K8,$K$7:$K$13,0)</f>
        <v>4</v>
      </c>
      <c r="N8" s="27">
        <f t="shared" ref="N8:N13" si="3">G8+K8</f>
        <v>61.379999999999995</v>
      </c>
      <c r="O8" s="33">
        <f t="shared" ref="O8:O12" si="4">RANK(N8,$N$7:$N$13,0)</f>
        <v>3</v>
      </c>
    </row>
    <row r="9" spans="1:16" ht="16.5" customHeight="1" x14ac:dyDescent="0.2">
      <c r="A9" s="29" t="str">
        <f>'6'!A6:D6</f>
        <v>Enhanced Laser Products</v>
      </c>
      <c r="B9" s="22">
        <f>'1'!I6</f>
        <v>21</v>
      </c>
      <c r="C9" s="22">
        <f>'2'!I6</f>
        <v>13</v>
      </c>
      <c r="D9" s="22">
        <f>'3'!I6</f>
        <v>31</v>
      </c>
      <c r="E9" s="22">
        <f>'4'!I6</f>
        <v>15.799999999999999</v>
      </c>
      <c r="F9" s="23">
        <f>'6'!I6</f>
        <v>17.700000000000003</v>
      </c>
      <c r="G9" s="24">
        <f>AVERAGE(B9:F9)</f>
        <v>19.7</v>
      </c>
      <c r="H9" s="33">
        <f t="shared" si="0"/>
        <v>7</v>
      </c>
      <c r="J9" s="25">
        <f>'6'!D6</f>
        <v>31.6</v>
      </c>
      <c r="K9" s="24">
        <f t="shared" si="1"/>
        <v>31.6</v>
      </c>
      <c r="L9" s="33">
        <f t="shared" si="2"/>
        <v>2</v>
      </c>
      <c r="N9" s="27">
        <f t="shared" si="3"/>
        <v>51.3</v>
      </c>
      <c r="O9" s="33">
        <f t="shared" si="4"/>
        <v>6</v>
      </c>
    </row>
    <row r="10" spans="1:16" x14ac:dyDescent="0.2">
      <c r="A10" s="29" t="str">
        <f>'6'!A7:D7</f>
        <v>Standard Office Products</v>
      </c>
      <c r="B10" s="22">
        <f>'1'!I7</f>
        <v>33</v>
      </c>
      <c r="C10" s="22">
        <f>'2'!I7</f>
        <v>26</v>
      </c>
      <c r="D10" s="22">
        <f>'3'!I7</f>
        <v>31</v>
      </c>
      <c r="E10" s="22">
        <f>'4'!I7</f>
        <v>20.8</v>
      </c>
      <c r="F10" s="23">
        <f>'6'!I7</f>
        <v>10.8</v>
      </c>
      <c r="G10" s="24">
        <f t="shared" ref="G10:G13" si="5">AVERAGE(B10:F10)</f>
        <v>24.32</v>
      </c>
      <c r="H10" s="33">
        <f t="shared" si="0"/>
        <v>6</v>
      </c>
      <c r="J10" s="25">
        <f>'6'!D7</f>
        <v>25.2</v>
      </c>
      <c r="K10" s="24">
        <f t="shared" si="1"/>
        <v>25.2</v>
      </c>
      <c r="L10" s="33">
        <f t="shared" si="2"/>
        <v>6</v>
      </c>
      <c r="N10" s="27">
        <f t="shared" si="3"/>
        <v>49.519999999999996</v>
      </c>
      <c r="O10" s="33">
        <f t="shared" si="4"/>
        <v>7</v>
      </c>
    </row>
    <row r="11" spans="1:16" x14ac:dyDescent="0.2">
      <c r="A11" s="29" t="str">
        <f>'6'!A8:D8</f>
        <v>Staples Business Products</v>
      </c>
      <c r="B11" s="22">
        <f>'1'!I8</f>
        <v>32</v>
      </c>
      <c r="C11" s="22">
        <f>'2'!I8</f>
        <v>49</v>
      </c>
      <c r="D11" s="22">
        <f>'3'!I8</f>
        <v>41</v>
      </c>
      <c r="E11" s="22">
        <f>'4'!I8</f>
        <v>37</v>
      </c>
      <c r="F11" s="23">
        <f>'6'!I8</f>
        <v>28.6</v>
      </c>
      <c r="G11" s="24">
        <f t="shared" si="5"/>
        <v>37.519999999999996</v>
      </c>
      <c r="H11" s="33">
        <f t="shared" si="0"/>
        <v>3</v>
      </c>
      <c r="J11" s="25">
        <f>'6'!D8</f>
        <v>21.2</v>
      </c>
      <c r="K11" s="24">
        <f t="shared" si="1"/>
        <v>21.2</v>
      </c>
      <c r="L11" s="33">
        <f t="shared" si="2"/>
        <v>7</v>
      </c>
      <c r="N11" s="27">
        <f t="shared" si="3"/>
        <v>58.72</v>
      </c>
      <c r="O11" s="33">
        <f t="shared" si="4"/>
        <v>4</v>
      </c>
    </row>
    <row r="12" spans="1:16" x14ac:dyDescent="0.2">
      <c r="A12" s="29" t="str">
        <f>'6'!A9:D9</f>
        <v>Tejas Ofice Products</v>
      </c>
      <c r="B12" s="22">
        <f>'1'!I9</f>
        <v>32</v>
      </c>
      <c r="C12" s="22">
        <f>'2'!I9</f>
        <v>40</v>
      </c>
      <c r="D12" s="22">
        <f>'3'!I9</f>
        <v>50</v>
      </c>
      <c r="E12" s="22">
        <f>'4'!I9</f>
        <v>45.3</v>
      </c>
      <c r="F12" s="23">
        <f>'6'!I9</f>
        <v>40.400000000000006</v>
      </c>
      <c r="G12" s="24">
        <f t="shared" si="5"/>
        <v>41.540000000000006</v>
      </c>
      <c r="H12" s="33">
        <f t="shared" si="0"/>
        <v>1</v>
      </c>
      <c r="J12" s="25">
        <f>'6'!D9</f>
        <v>37.520000000000003</v>
      </c>
      <c r="K12" s="24">
        <f t="shared" si="1"/>
        <v>37.520000000000003</v>
      </c>
      <c r="L12" s="33">
        <f t="shared" si="2"/>
        <v>1</v>
      </c>
      <c r="N12" s="27">
        <f t="shared" si="3"/>
        <v>79.06</v>
      </c>
      <c r="O12" s="33">
        <f t="shared" si="4"/>
        <v>1</v>
      </c>
      <c r="P12" s="52"/>
    </row>
    <row r="13" spans="1:16" x14ac:dyDescent="0.2">
      <c r="A13" s="29" t="str">
        <f>'6'!A10:D10</f>
        <v>Today's Business Solutions</v>
      </c>
      <c r="B13" s="22">
        <f>'1'!I10</f>
        <v>33</v>
      </c>
      <c r="C13" s="22">
        <f>'2'!I10</f>
        <v>40</v>
      </c>
      <c r="D13" s="22">
        <f>'3'!I10</f>
        <v>50</v>
      </c>
      <c r="E13" s="22">
        <f>'4'!I10</f>
        <v>38</v>
      </c>
      <c r="F13" s="23">
        <f>'6'!I10</f>
        <v>33</v>
      </c>
      <c r="G13" s="24">
        <f t="shared" si="5"/>
        <v>38.799999999999997</v>
      </c>
      <c r="H13" s="33">
        <f t="shared" si="0"/>
        <v>2</v>
      </c>
      <c r="J13" s="25">
        <f>'6'!D10</f>
        <v>29.6</v>
      </c>
      <c r="K13" s="24">
        <f t="shared" si="1"/>
        <v>29.6</v>
      </c>
      <c r="L13" s="33">
        <f t="shared" si="2"/>
        <v>3</v>
      </c>
      <c r="N13" s="27">
        <f t="shared" si="3"/>
        <v>68.400000000000006</v>
      </c>
      <c r="O13" s="33">
        <f>RANK(N13,$N$7:$N$13,0)</f>
        <v>2</v>
      </c>
    </row>
    <row r="32" spans="1:1" x14ac:dyDescent="0.2">
      <c r="A32" s="30" t="s">
        <v>22</v>
      </c>
    </row>
    <row r="33" spans="1:1" x14ac:dyDescent="0.2">
      <c r="A33" s="30"/>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
  <sheetViews>
    <sheetView tabSelected="1" topLeftCell="A7" workbookViewId="0">
      <selection activeCell="N54" sqref="N54"/>
    </sheetView>
  </sheetViews>
  <sheetFormatPr defaultRowHeight="12.75" x14ac:dyDescent="0.2"/>
  <cols>
    <col min="1" max="1" width="24.42578125" style="54" customWidth="1"/>
    <col min="2" max="2" width="9.140625" style="54" customWidth="1"/>
    <col min="3" max="3" width="9.140625" style="54"/>
    <col min="4" max="4" width="9.140625" style="54" customWidth="1"/>
    <col min="5" max="5" width="10.28515625" style="54" bestFit="1" customWidth="1"/>
    <col min="6" max="6" width="5.28515625" style="54" customWidth="1"/>
    <col min="7" max="8" width="9.140625" style="54"/>
    <col min="9" max="9" width="9.140625" style="54" customWidth="1"/>
    <col min="10" max="10" width="10.28515625" style="54" bestFit="1" customWidth="1"/>
    <col min="11" max="11" width="5.5703125" style="54" customWidth="1"/>
    <col min="12" max="13" width="9.140625" style="54"/>
    <col min="14" max="14" width="9.140625" style="54" customWidth="1"/>
    <col min="15" max="15" width="10.28515625" style="54" bestFit="1" customWidth="1"/>
    <col min="16" max="16" width="5.28515625" style="54" customWidth="1"/>
    <col min="17" max="18" width="9.140625" style="54"/>
    <col min="19" max="19" width="9.140625" style="54" customWidth="1"/>
    <col min="20" max="20" width="10.28515625" style="54" bestFit="1" customWidth="1"/>
    <col min="21" max="21" width="5.85546875" style="54" customWidth="1"/>
    <col min="22" max="23" width="9.140625" style="54"/>
    <col min="24" max="24" width="9.140625" style="54" customWidth="1"/>
    <col min="25" max="25" width="10.28515625" style="54" bestFit="1" customWidth="1"/>
    <col min="26" max="26" width="5.85546875" style="54" customWidth="1"/>
    <col min="27" max="27" width="9.140625" style="54"/>
    <col min="28" max="28" width="17.5703125" style="54" bestFit="1" customWidth="1"/>
    <col min="29" max="16384" width="9.140625" style="54"/>
  </cols>
  <sheetData>
    <row r="1" spans="1:27" ht="15.75" x14ac:dyDescent="0.25">
      <c r="A1" s="89" t="s">
        <v>31</v>
      </c>
      <c r="B1" s="89"/>
      <c r="C1" s="89"/>
      <c r="D1" s="89"/>
      <c r="E1" s="89"/>
      <c r="F1" s="89"/>
      <c r="G1" s="89"/>
      <c r="H1" s="89"/>
      <c r="I1" s="89"/>
      <c r="J1" s="89"/>
      <c r="K1" s="89"/>
      <c r="L1" s="89"/>
      <c r="M1" s="89"/>
      <c r="N1" s="89"/>
    </row>
    <row r="2" spans="1:27" ht="15.75" x14ac:dyDescent="0.25">
      <c r="A2" s="55" t="s">
        <v>32</v>
      </c>
      <c r="B2" s="56"/>
      <c r="C2" s="56"/>
      <c r="D2" s="56"/>
      <c r="E2" s="56"/>
      <c r="F2" s="56"/>
      <c r="G2" s="56"/>
      <c r="H2" s="56"/>
      <c r="I2" s="56"/>
      <c r="J2" s="56"/>
      <c r="K2" s="56"/>
      <c r="L2" s="56"/>
      <c r="M2" s="56"/>
      <c r="N2" s="56"/>
    </row>
    <row r="3" spans="1:27" x14ac:dyDescent="0.2">
      <c r="A3" s="57" t="s">
        <v>33</v>
      </c>
      <c r="B3" s="90"/>
      <c r="C3" s="90"/>
      <c r="D3" s="90"/>
    </row>
    <row r="4" spans="1:27" ht="15" customHeight="1" x14ac:dyDescent="0.2">
      <c r="A4" s="57" t="s">
        <v>34</v>
      </c>
      <c r="B4" s="91" t="s">
        <v>35</v>
      </c>
      <c r="C4" s="91"/>
      <c r="D4" s="91"/>
      <c r="E4" s="57"/>
      <c r="F4" s="57"/>
    </row>
    <row r="5" spans="1:27" ht="15" customHeight="1" x14ac:dyDescent="0.2">
      <c r="D5" s="58"/>
      <c r="E5" s="57"/>
      <c r="F5" s="57"/>
    </row>
    <row r="6" spans="1:27" ht="15" customHeight="1" x14ac:dyDescent="0.2"/>
    <row r="7" spans="1:27" ht="15" customHeight="1" x14ac:dyDescent="0.2"/>
    <row r="8" spans="1:27" x14ac:dyDescent="0.2">
      <c r="B8" s="59"/>
      <c r="C8" s="60"/>
    </row>
    <row r="14" spans="1:27" s="64" customFormat="1" x14ac:dyDescent="0.2">
      <c r="A14" s="61"/>
      <c r="B14" s="85" t="s">
        <v>36</v>
      </c>
      <c r="C14" s="86"/>
      <c r="D14" s="86"/>
      <c r="E14" s="62" t="s">
        <v>37</v>
      </c>
      <c r="F14" s="62"/>
      <c r="G14" s="85" t="s">
        <v>8</v>
      </c>
      <c r="H14" s="86"/>
      <c r="I14" s="86"/>
      <c r="J14" s="62" t="s">
        <v>37</v>
      </c>
      <c r="K14" s="62"/>
      <c r="L14" s="85" t="s">
        <v>9</v>
      </c>
      <c r="M14" s="86"/>
      <c r="N14" s="86"/>
      <c r="O14" s="62" t="s">
        <v>37</v>
      </c>
      <c r="P14" s="62"/>
      <c r="Q14" s="85" t="s">
        <v>10</v>
      </c>
      <c r="R14" s="86"/>
      <c r="S14" s="86"/>
      <c r="T14" s="62" t="s">
        <v>37</v>
      </c>
      <c r="U14" s="62"/>
      <c r="V14" s="85" t="s">
        <v>11</v>
      </c>
      <c r="W14" s="86"/>
      <c r="X14" s="86"/>
      <c r="Y14" s="62" t="s">
        <v>37</v>
      </c>
      <c r="Z14" s="62"/>
      <c r="AA14" s="63" t="s">
        <v>12</v>
      </c>
    </row>
    <row r="15" spans="1:27" ht="24.75" customHeight="1" x14ac:dyDescent="0.2">
      <c r="A15" s="53" t="s">
        <v>24</v>
      </c>
      <c r="B15" s="87" t="s">
        <v>45</v>
      </c>
      <c r="C15" s="88"/>
      <c r="D15" s="88"/>
      <c r="E15" s="65"/>
      <c r="F15" s="66">
        <f t="shared" ref="F15:F21" si="0">E15*$E$23</f>
        <v>0</v>
      </c>
      <c r="G15" s="87" t="s">
        <v>38</v>
      </c>
      <c r="H15" s="88"/>
      <c r="I15" s="88"/>
      <c r="J15" s="65"/>
      <c r="K15" s="66">
        <f t="shared" ref="K15:K21" si="1">J15*$J$23</f>
        <v>0</v>
      </c>
      <c r="L15" s="87" t="s">
        <v>39</v>
      </c>
      <c r="M15" s="88"/>
      <c r="N15" s="88"/>
      <c r="O15" s="65"/>
      <c r="P15" s="66">
        <f t="shared" ref="P15:P21" si="2">O15*$O$23</f>
        <v>0</v>
      </c>
      <c r="Q15" s="87" t="s">
        <v>40</v>
      </c>
      <c r="R15" s="88"/>
      <c r="S15" s="88"/>
      <c r="T15" s="65"/>
      <c r="U15" s="66">
        <f t="shared" ref="U15:U21" si="3">T15*$T$23</f>
        <v>0</v>
      </c>
      <c r="V15" s="87" t="s">
        <v>46</v>
      </c>
      <c r="W15" s="88"/>
      <c r="X15" s="88"/>
      <c r="Y15" s="65"/>
      <c r="Z15" s="66">
        <f t="shared" ref="Z15:Z21" si="4">Y15*$Y$23</f>
        <v>0</v>
      </c>
      <c r="AA15" s="67">
        <f>F15+K15+P15+U15+Z15</f>
        <v>0</v>
      </c>
    </row>
    <row r="16" spans="1:27" ht="24.75" customHeight="1" x14ac:dyDescent="0.2">
      <c r="A16" s="53" t="s">
        <v>25</v>
      </c>
      <c r="B16" s="87"/>
      <c r="C16" s="88"/>
      <c r="D16" s="88"/>
      <c r="E16" s="65"/>
      <c r="F16" s="66">
        <f t="shared" si="0"/>
        <v>0</v>
      </c>
      <c r="G16" s="87"/>
      <c r="H16" s="88"/>
      <c r="I16" s="88"/>
      <c r="J16" s="65"/>
      <c r="K16" s="66">
        <f t="shared" si="1"/>
        <v>0</v>
      </c>
      <c r="L16" s="87"/>
      <c r="M16" s="88"/>
      <c r="N16" s="88"/>
      <c r="O16" s="65"/>
      <c r="P16" s="66">
        <f t="shared" si="2"/>
        <v>0</v>
      </c>
      <c r="Q16" s="87"/>
      <c r="R16" s="88"/>
      <c r="S16" s="88"/>
      <c r="T16" s="65"/>
      <c r="U16" s="66">
        <f t="shared" si="3"/>
        <v>0</v>
      </c>
      <c r="V16" s="87"/>
      <c r="W16" s="88"/>
      <c r="X16" s="88"/>
      <c r="Y16" s="65"/>
      <c r="Z16" s="66">
        <f t="shared" si="4"/>
        <v>0</v>
      </c>
      <c r="AA16" s="67">
        <f t="shared" ref="AA16:AA21" si="5">F16+K16+P16+U16+Z16</f>
        <v>0</v>
      </c>
    </row>
    <row r="17" spans="1:27" ht="24.75" customHeight="1" x14ac:dyDescent="0.2">
      <c r="A17" s="53" t="s">
        <v>26</v>
      </c>
      <c r="B17" s="87"/>
      <c r="C17" s="88"/>
      <c r="D17" s="88"/>
      <c r="E17" s="65"/>
      <c r="F17" s="66">
        <f t="shared" si="0"/>
        <v>0</v>
      </c>
      <c r="G17" s="87"/>
      <c r="H17" s="88"/>
      <c r="I17" s="88"/>
      <c r="J17" s="65"/>
      <c r="K17" s="66">
        <f t="shared" si="1"/>
        <v>0</v>
      </c>
      <c r="L17" s="87"/>
      <c r="M17" s="88"/>
      <c r="N17" s="88"/>
      <c r="O17" s="65"/>
      <c r="P17" s="66">
        <f t="shared" si="2"/>
        <v>0</v>
      </c>
      <c r="Q17" s="87"/>
      <c r="R17" s="88"/>
      <c r="S17" s="88"/>
      <c r="T17" s="65"/>
      <c r="U17" s="66">
        <f t="shared" si="3"/>
        <v>0</v>
      </c>
      <c r="V17" s="87"/>
      <c r="W17" s="88"/>
      <c r="X17" s="88"/>
      <c r="Y17" s="65"/>
      <c r="Z17" s="66">
        <f t="shared" si="4"/>
        <v>0</v>
      </c>
      <c r="AA17" s="67">
        <f t="shared" si="5"/>
        <v>0</v>
      </c>
    </row>
    <row r="18" spans="1:27" ht="24.75" customHeight="1" x14ac:dyDescent="0.2">
      <c r="A18" s="53" t="s">
        <v>27</v>
      </c>
      <c r="B18" s="87"/>
      <c r="C18" s="88"/>
      <c r="D18" s="88"/>
      <c r="E18" s="65"/>
      <c r="F18" s="66">
        <f t="shared" si="0"/>
        <v>0</v>
      </c>
      <c r="G18" s="87"/>
      <c r="H18" s="88"/>
      <c r="I18" s="88"/>
      <c r="J18" s="65"/>
      <c r="K18" s="66">
        <f t="shared" si="1"/>
        <v>0</v>
      </c>
      <c r="L18" s="87"/>
      <c r="M18" s="88"/>
      <c r="N18" s="88"/>
      <c r="O18" s="65"/>
      <c r="P18" s="66">
        <f t="shared" si="2"/>
        <v>0</v>
      </c>
      <c r="Q18" s="87"/>
      <c r="R18" s="88"/>
      <c r="S18" s="88"/>
      <c r="T18" s="65"/>
      <c r="U18" s="66">
        <f t="shared" si="3"/>
        <v>0</v>
      </c>
      <c r="V18" s="87"/>
      <c r="W18" s="88"/>
      <c r="X18" s="88"/>
      <c r="Y18" s="65"/>
      <c r="Z18" s="66">
        <f t="shared" si="4"/>
        <v>0</v>
      </c>
      <c r="AA18" s="67">
        <f t="shared" si="5"/>
        <v>0</v>
      </c>
    </row>
    <row r="19" spans="1:27" ht="24.75" customHeight="1" x14ac:dyDescent="0.2">
      <c r="A19" s="53" t="s">
        <v>28</v>
      </c>
      <c r="B19" s="87"/>
      <c r="C19" s="88"/>
      <c r="D19" s="88"/>
      <c r="E19" s="65"/>
      <c r="F19" s="66">
        <f t="shared" si="0"/>
        <v>0</v>
      </c>
      <c r="G19" s="87"/>
      <c r="H19" s="88"/>
      <c r="I19" s="88"/>
      <c r="J19" s="65"/>
      <c r="K19" s="66">
        <f t="shared" si="1"/>
        <v>0</v>
      </c>
      <c r="L19" s="87"/>
      <c r="M19" s="88"/>
      <c r="N19" s="88"/>
      <c r="O19" s="65"/>
      <c r="P19" s="66">
        <f t="shared" si="2"/>
        <v>0</v>
      </c>
      <c r="Q19" s="87"/>
      <c r="R19" s="88"/>
      <c r="S19" s="88"/>
      <c r="T19" s="65"/>
      <c r="U19" s="66">
        <f t="shared" si="3"/>
        <v>0</v>
      </c>
      <c r="V19" s="87"/>
      <c r="W19" s="88"/>
      <c r="X19" s="88"/>
      <c r="Y19" s="65"/>
      <c r="Z19" s="66">
        <f t="shared" si="4"/>
        <v>0</v>
      </c>
      <c r="AA19" s="67">
        <f t="shared" si="5"/>
        <v>0</v>
      </c>
    </row>
    <row r="20" spans="1:27" ht="24.75" customHeight="1" x14ac:dyDescent="0.2">
      <c r="A20" s="53" t="s">
        <v>29</v>
      </c>
      <c r="B20" s="87"/>
      <c r="C20" s="88"/>
      <c r="D20" s="88"/>
      <c r="E20" s="65"/>
      <c r="F20" s="66">
        <f t="shared" si="0"/>
        <v>0</v>
      </c>
      <c r="G20" s="87"/>
      <c r="H20" s="88"/>
      <c r="I20" s="88"/>
      <c r="J20" s="65"/>
      <c r="K20" s="66">
        <f t="shared" si="1"/>
        <v>0</v>
      </c>
      <c r="L20" s="87"/>
      <c r="M20" s="88"/>
      <c r="N20" s="88"/>
      <c r="O20" s="65"/>
      <c r="P20" s="66">
        <f t="shared" si="2"/>
        <v>0</v>
      </c>
      <c r="Q20" s="87"/>
      <c r="R20" s="88"/>
      <c r="S20" s="88"/>
      <c r="T20" s="65"/>
      <c r="U20" s="66">
        <f t="shared" si="3"/>
        <v>0</v>
      </c>
      <c r="V20" s="87"/>
      <c r="W20" s="88"/>
      <c r="X20" s="88"/>
      <c r="Y20" s="65"/>
      <c r="Z20" s="66">
        <f t="shared" si="4"/>
        <v>0</v>
      </c>
      <c r="AA20" s="67">
        <f t="shared" si="5"/>
        <v>0</v>
      </c>
    </row>
    <row r="21" spans="1:27" ht="24.75" customHeight="1" x14ac:dyDescent="0.2">
      <c r="A21" s="53" t="s">
        <v>30</v>
      </c>
      <c r="B21" s="87"/>
      <c r="C21" s="88"/>
      <c r="D21" s="88"/>
      <c r="E21" s="65"/>
      <c r="F21" s="66">
        <f t="shared" si="0"/>
        <v>0</v>
      </c>
      <c r="G21" s="87"/>
      <c r="H21" s="88"/>
      <c r="I21" s="88"/>
      <c r="J21" s="65"/>
      <c r="K21" s="66">
        <f t="shared" si="1"/>
        <v>0</v>
      </c>
      <c r="L21" s="87"/>
      <c r="M21" s="88"/>
      <c r="N21" s="88"/>
      <c r="O21" s="65"/>
      <c r="P21" s="66">
        <f t="shared" si="2"/>
        <v>0</v>
      </c>
      <c r="Q21" s="87"/>
      <c r="R21" s="88"/>
      <c r="S21" s="88"/>
      <c r="T21" s="65"/>
      <c r="U21" s="66">
        <f t="shared" si="3"/>
        <v>0</v>
      </c>
      <c r="V21" s="87"/>
      <c r="W21" s="88"/>
      <c r="X21" s="88"/>
      <c r="Y21" s="65"/>
      <c r="Z21" s="66">
        <f t="shared" si="4"/>
        <v>0</v>
      </c>
      <c r="AA21" s="67">
        <f t="shared" si="5"/>
        <v>0</v>
      </c>
    </row>
    <row r="22" spans="1:27" s="68" customFormat="1" ht="7.5" customHeight="1" x14ac:dyDescent="0.2"/>
    <row r="23" spans="1:27" x14ac:dyDescent="0.2">
      <c r="D23" s="69" t="s">
        <v>41</v>
      </c>
      <c r="E23" s="69">
        <v>8</v>
      </c>
      <c r="F23" s="69"/>
      <c r="G23" s="69"/>
      <c r="H23" s="69"/>
      <c r="I23" s="69" t="s">
        <v>41</v>
      </c>
      <c r="J23" s="69">
        <v>7</v>
      </c>
      <c r="K23" s="69"/>
      <c r="L23" s="69"/>
      <c r="M23" s="69"/>
      <c r="N23" s="69" t="s">
        <v>41</v>
      </c>
      <c r="O23" s="69">
        <v>2</v>
      </c>
      <c r="P23" s="69"/>
      <c r="Q23" s="69"/>
      <c r="R23" s="69"/>
      <c r="S23" s="69" t="s">
        <v>41</v>
      </c>
      <c r="T23" s="69">
        <v>1</v>
      </c>
      <c r="U23" s="69"/>
      <c r="V23" s="69"/>
      <c r="W23" s="69"/>
      <c r="X23" s="69" t="s">
        <v>41</v>
      </c>
      <c r="Y23" s="69">
        <v>2</v>
      </c>
      <c r="AA23" s="70"/>
    </row>
    <row r="24" spans="1:27" s="71" customFormat="1" ht="6.75" customHeight="1" x14ac:dyDescent="0.2"/>
    <row r="25" spans="1:27" x14ac:dyDescent="0.2">
      <c r="P25" s="84"/>
      <c r="Q25" s="84"/>
    </row>
    <row r="26" spans="1:27" x14ac:dyDescent="0.2">
      <c r="A26" s="72" t="s">
        <v>42</v>
      </c>
      <c r="I26" s="73"/>
      <c r="J26" s="73"/>
      <c r="K26" s="73"/>
      <c r="L26" s="73"/>
    </row>
    <row r="27" spans="1:27" x14ac:dyDescent="0.2">
      <c r="I27" s="73"/>
      <c r="J27" s="73"/>
      <c r="K27" s="73"/>
      <c r="L27" s="58" t="s">
        <v>43</v>
      </c>
      <c r="M27" s="58"/>
      <c r="R27" s="73"/>
      <c r="S27" s="73"/>
      <c r="T27" s="73"/>
      <c r="U27" s="73"/>
    </row>
    <row r="28" spans="1:27" ht="15" x14ac:dyDescent="0.25">
      <c r="I28" s="73"/>
      <c r="J28" s="73"/>
      <c r="K28" s="73"/>
      <c r="L28" s="74"/>
      <c r="M28" s="75"/>
      <c r="N28" s="76"/>
      <c r="O28" s="77"/>
      <c r="R28" s="73"/>
      <c r="S28" s="73"/>
      <c r="T28" s="73"/>
    </row>
    <row r="29" spans="1:27" ht="15" x14ac:dyDescent="0.25">
      <c r="I29" s="73"/>
      <c r="J29" s="73"/>
      <c r="K29" s="73"/>
      <c r="L29" s="74"/>
      <c r="M29" s="75"/>
      <c r="N29" s="76"/>
      <c r="O29" s="77"/>
      <c r="R29" s="73"/>
      <c r="S29" s="73"/>
      <c r="T29" s="73"/>
    </row>
    <row r="30" spans="1:27" ht="15" x14ac:dyDescent="0.25">
      <c r="I30" s="73"/>
      <c r="J30" s="73"/>
      <c r="K30" s="73"/>
      <c r="L30" s="74"/>
      <c r="M30" s="75"/>
      <c r="N30" s="76"/>
      <c r="O30" s="77"/>
      <c r="R30" s="73"/>
      <c r="S30" s="73"/>
      <c r="T30" s="73"/>
    </row>
    <row r="31" spans="1:27" ht="15" x14ac:dyDescent="0.25">
      <c r="I31" s="73"/>
      <c r="J31" s="73"/>
      <c r="K31" s="73"/>
      <c r="L31" s="74"/>
      <c r="M31" s="75"/>
      <c r="N31" s="76"/>
      <c r="O31" s="77"/>
      <c r="R31" s="73"/>
      <c r="S31" s="73"/>
      <c r="T31" s="73"/>
    </row>
    <row r="32" spans="1:27" ht="15" x14ac:dyDescent="0.25">
      <c r="I32" s="73"/>
      <c r="J32" s="73"/>
      <c r="K32" s="73"/>
      <c r="L32" s="74"/>
      <c r="M32" s="75"/>
      <c r="N32" s="76"/>
      <c r="O32" s="77"/>
      <c r="R32" s="73"/>
      <c r="S32" s="73"/>
      <c r="T32" s="73"/>
    </row>
    <row r="33" spans="2:20" x14ac:dyDescent="0.2">
      <c r="I33" s="73"/>
      <c r="J33" s="73"/>
      <c r="K33" s="73"/>
      <c r="R33" s="73"/>
      <c r="S33" s="73"/>
      <c r="T33" s="73"/>
    </row>
    <row r="34" spans="2:20" x14ac:dyDescent="0.2">
      <c r="B34" s="73"/>
      <c r="C34" s="73"/>
      <c r="D34" s="73"/>
      <c r="E34" s="73"/>
      <c r="F34" s="73"/>
      <c r="G34" s="73"/>
      <c r="H34" s="73"/>
      <c r="I34" s="73"/>
      <c r="J34" s="73"/>
      <c r="L34" s="58"/>
      <c r="R34" s="73"/>
      <c r="S34" s="73"/>
      <c r="T34" s="73"/>
    </row>
    <row r="35" spans="2:20" ht="15" x14ac:dyDescent="0.25">
      <c r="L35" s="74"/>
      <c r="M35" s="75"/>
      <c r="N35" s="76"/>
      <c r="O35" s="77"/>
      <c r="R35" s="73"/>
      <c r="S35" s="73"/>
      <c r="T35" s="73"/>
    </row>
    <row r="36" spans="2:20" x14ac:dyDescent="0.2">
      <c r="M36" s="73"/>
      <c r="N36" s="73"/>
      <c r="O36" s="73"/>
      <c r="R36" s="73"/>
      <c r="S36" s="73"/>
      <c r="T36" s="73"/>
    </row>
    <row r="37" spans="2:20" x14ac:dyDescent="0.2">
      <c r="M37" s="73"/>
      <c r="N37" s="73"/>
      <c r="O37" s="73"/>
      <c r="R37" s="73"/>
      <c r="S37" s="73"/>
      <c r="T37" s="73"/>
    </row>
    <row r="38" spans="2:20" x14ac:dyDescent="0.2">
      <c r="R38" s="73"/>
      <c r="S38" s="73"/>
      <c r="T38" s="73"/>
    </row>
    <row r="39" spans="2:20" x14ac:dyDescent="0.2">
      <c r="R39" s="73"/>
      <c r="S39" s="73"/>
      <c r="T39" s="73"/>
    </row>
    <row r="40" spans="2:20" x14ac:dyDescent="0.2">
      <c r="R40" s="73"/>
      <c r="S40" s="73"/>
      <c r="T40" s="73"/>
    </row>
    <row r="41" spans="2:20" x14ac:dyDescent="0.2">
      <c r="R41" s="73"/>
      <c r="S41" s="73"/>
      <c r="T41" s="73"/>
    </row>
    <row r="54" spans="1:1" x14ac:dyDescent="0.2">
      <c r="A54" s="78" t="s">
        <v>44</v>
      </c>
    </row>
  </sheetData>
  <mergeCells count="14">
    <mergeCell ref="A1:N1"/>
    <mergeCell ref="B3:D3"/>
    <mergeCell ref="B4:D4"/>
    <mergeCell ref="B14:D14"/>
    <mergeCell ref="G14:I14"/>
    <mergeCell ref="L14:N14"/>
    <mergeCell ref="P25:Q25"/>
    <mergeCell ref="Q14:S14"/>
    <mergeCell ref="V14:X14"/>
    <mergeCell ref="B15:D21"/>
    <mergeCell ref="G15:I21"/>
    <mergeCell ref="L15:N21"/>
    <mergeCell ref="Q15:S21"/>
    <mergeCell ref="V15:X21"/>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2019-05-23T15:23:40Z</dcterms:modified>
</cp:coreProperties>
</file>