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hoang4\Desktop\Finance Systems\Request Documents\"/>
    </mc:Choice>
  </mc:AlternateContent>
  <bookViews>
    <workbookView xWindow="7740" yWindow="-180" windowWidth="17115" windowHeight="9855" tabRatio="935" activeTab="9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2" r:id="rId6"/>
    <sheet name="Evaluator 7" sheetId="11" r:id="rId7"/>
    <sheet name="Evaluator 8" sheetId="4" r:id="rId8"/>
    <sheet name="Summary" sheetId="1" r:id="rId9"/>
    <sheet name="Evaluation" sheetId="13" r:id="rId10"/>
  </sheets>
  <calcPr calcId="152511"/>
</workbook>
</file>

<file path=xl/calcChain.xml><?xml version="1.0" encoding="utf-8"?>
<calcChain xmlns="http://schemas.openxmlformats.org/spreadsheetml/2006/main">
  <c r="M6" i="1" l="1"/>
  <c r="G8" i="1"/>
  <c r="G9" i="1"/>
  <c r="G10" i="1"/>
  <c r="G7" i="1"/>
  <c r="J7" i="12"/>
  <c r="J6" i="12"/>
  <c r="J5" i="12"/>
  <c r="J4" i="12"/>
  <c r="J4" i="4" l="1"/>
  <c r="J7" i="3"/>
  <c r="J6" i="3"/>
  <c r="J5" i="3"/>
  <c r="J4" i="3"/>
  <c r="C8" i="1" l="1"/>
  <c r="C9" i="1"/>
  <c r="C10" i="1"/>
  <c r="J5" i="4"/>
  <c r="I8" i="1" s="1"/>
  <c r="J6" i="4"/>
  <c r="I9" i="1" s="1"/>
  <c r="J7" i="4"/>
  <c r="I10" i="1" s="1"/>
  <c r="I7" i="1"/>
  <c r="H7" i="1"/>
  <c r="C7" i="1"/>
  <c r="M7" i="1"/>
  <c r="N7" i="1" s="1"/>
  <c r="M9" i="1"/>
  <c r="N9" i="1" s="1"/>
  <c r="M8" i="1"/>
  <c r="N8" i="1" s="1"/>
  <c r="M10" i="1"/>
  <c r="N10" i="1" s="1"/>
  <c r="A10" i="1"/>
  <c r="J7" i="11"/>
  <c r="H10" i="1" s="1"/>
  <c r="J6" i="11"/>
  <c r="H9" i="1" s="1"/>
  <c r="J5" i="11"/>
  <c r="H8" i="1" s="1"/>
  <c r="J4" i="11"/>
  <c r="J7" i="10"/>
  <c r="F10" i="1" s="1"/>
  <c r="J6" i="10"/>
  <c r="F9" i="1" s="1"/>
  <c r="J5" i="10"/>
  <c r="F8" i="1" s="1"/>
  <c r="J4" i="10"/>
  <c r="F7" i="1" s="1"/>
  <c r="J7" i="9"/>
  <c r="E10" i="1" s="1"/>
  <c r="J6" i="9"/>
  <c r="E9" i="1" s="1"/>
  <c r="J5" i="9"/>
  <c r="E8" i="1" s="1"/>
  <c r="J4" i="9"/>
  <c r="E7" i="1" s="1"/>
  <c r="J7" i="5"/>
  <c r="D10" i="1" s="1"/>
  <c r="J6" i="5"/>
  <c r="D9" i="1" s="1"/>
  <c r="J5" i="5"/>
  <c r="D8" i="1" s="1"/>
  <c r="J4" i="5"/>
  <c r="D7" i="1" s="1"/>
  <c r="O8" i="1" l="1"/>
  <c r="O9" i="1"/>
  <c r="O10" i="1"/>
  <c r="O7" i="1"/>
  <c r="J7" i="2"/>
  <c r="B10" i="1" s="1"/>
  <c r="J10" i="1" s="1"/>
  <c r="Q10" i="1" s="1"/>
  <c r="J5" i="2"/>
  <c r="B8" i="1" s="1"/>
  <c r="J6" i="2"/>
  <c r="B9" i="1" s="1"/>
  <c r="J4" i="2"/>
  <c r="B7" i="1" s="1"/>
  <c r="A8" i="1" l="1"/>
  <c r="A9" i="1"/>
  <c r="A7" i="1"/>
  <c r="J7" i="1" l="1"/>
  <c r="Q7" i="1" s="1"/>
  <c r="J9" i="1"/>
  <c r="Q9" i="1" s="1"/>
  <c r="J8" i="1"/>
  <c r="Q8" i="1" s="1"/>
  <c r="R8" i="1" l="1"/>
  <c r="R9" i="1"/>
  <c r="R7" i="1"/>
  <c r="R10" i="1"/>
  <c r="K8" i="1"/>
  <c r="K9" i="1"/>
  <c r="K10" i="1"/>
  <c r="K7" i="1"/>
</calcChain>
</file>

<file path=xl/sharedStrings.xml><?xml version="1.0" encoding="utf-8"?>
<sst xmlns="http://schemas.openxmlformats.org/spreadsheetml/2006/main" count="145" uniqueCount="52">
  <si>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</si>
  <si>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</si>
  <si>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</si>
  <si>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</si>
  <si>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</si>
  <si>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</si>
  <si>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</si>
  <si>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</si>
  <si>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</si>
  <si>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</si>
  <si>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</si>
  <si>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</si>
  <si>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</si>
  <si>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Criteria 5</t>
  </si>
  <si>
    <t>Criteria 6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</si>
  <si>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</si>
  <si>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</si>
  <si>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</si>
  <si>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</si>
  <si>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</si>
  <si>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</si>
  <si>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</si>
  <si>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</si>
  <si>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</si>
  <si>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</si>
  <si>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</si>
  <si>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RFP783-20007 UHS Risk Management Consulting and Insurance Broker Service</t>
  </si>
  <si>
    <t>Alliant</t>
  </si>
  <si>
    <t>Gallagher</t>
  </si>
  <si>
    <t>McGriff</t>
  </si>
  <si>
    <t>Willis Towers Watson</t>
  </si>
  <si>
    <t>Evaluator 8</t>
  </si>
  <si>
    <t xml:space="preserve">University of Houston Evaluation Matrix </t>
  </si>
  <si>
    <t xml:space="preserve">RFP783-20007 UHS Risk Management Consulting and Insurance Broker Services 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</si>
  <si>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</si>
  <si>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</si>
  <si>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</si>
  <si>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</si>
  <si>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</si>
  <si>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</si>
  <si>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</si>
  <si>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</si>
  <si>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</si>
  <si>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>Service</t>
  </si>
  <si>
    <t>Experience</t>
  </si>
  <si>
    <t>References</t>
  </si>
  <si>
    <t>Program concept</t>
  </si>
  <si>
    <t>Requirement met as stated in Proposal</t>
  </si>
  <si>
    <t>Points (1-5)</t>
  </si>
  <si>
    <t xml:space="preserve">Committee Members: </t>
  </si>
  <si>
    <t>Updated: 10/19</t>
  </si>
  <si>
    <t>Compensation **ONLY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</si>
</sst>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0">
    <xf numFmtId="0" fontId="0" fillId="0" borderId="0"/>
    <xf numFmtId="44" fontId="16" fillId="0" borderId="0" applyFont="0" applyFill="0" applyBorder="0" applyAlignment="0" applyProtection="0"/>
    <xf numFmtId="0" fontId="16" fillId="0" borderId="0"/>
    <xf numFmtId="0" fontId="13" fillId="0" borderId="0"/>
    <xf numFmtId="0" fontId="13" fillId="0" borderId="0"/>
    <xf numFmtId="0" fontId="16" fillId="2" borderId="1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7" fillId="2" borderId="1" applyNumberFormat="0" applyFon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16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/>
    <xf numFmtId="0" fontId="14" fillId="0" borderId="0" xfId="0" applyFont="1" applyBorder="1" applyAlignment="1"/>
    <xf numFmtId="0" fontId="0" fillId="0" borderId="0" xfId="0"/>
    <xf numFmtId="0" fontId="16" fillId="0" borderId="0" xfId="0" applyFont="1"/>
    <xf numFmtId="0" fontId="0" fillId="0" borderId="0" xfId="0"/>
    <xf numFmtId="0" fontId="14" fillId="0" borderId="0" xfId="0" applyFont="1" applyBorder="1" applyAlignment="1">
      <alignment horizontal="lef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37" fillId="0" borderId="10" xfId="47" applyFont="1" applyBorder="1" applyAlignment="1">
      <alignment horizontal="right"/>
    </xf>
    <xf numFmtId="0" fontId="39" fillId="0" borderId="10" xfId="47" applyFont="1" applyBorder="1" applyAlignment="1">
      <alignment horizontal="right"/>
    </xf>
    <xf numFmtId="0" fontId="40" fillId="0" borderId="10" xfId="47" applyFont="1" applyFill="1" applyBorder="1" applyAlignment="1">
      <alignment horizontal="right"/>
    </xf>
    <xf numFmtId="0" fontId="40" fillId="0" borderId="0" xfId="0" applyFont="1" applyFill="1" applyBorder="1"/>
    <xf numFmtId="0" fontId="41" fillId="0" borderId="0" xfId="0" applyFont="1" applyBorder="1" applyAlignment="1">
      <alignment horizontal="left"/>
    </xf>
    <xf numFmtId="0" fontId="41" fillId="25" borderId="0" xfId="0" applyFont="1" applyFill="1" applyAlignment="1"/>
    <xf numFmtId="0" fontId="42" fillId="25" borderId="0" xfId="0" applyFont="1" applyFill="1"/>
    <xf numFmtId="0" fontId="14" fillId="25" borderId="0" xfId="0" applyFont="1" applyFill="1" applyAlignment="1"/>
    <xf numFmtId="0" fontId="15" fillId="25" borderId="0" xfId="0" applyFont="1" applyFill="1"/>
    <xf numFmtId="0" fontId="42" fillId="25" borderId="0" xfId="0" applyFont="1" applyFill="1" applyBorder="1"/>
    <xf numFmtId="0" fontId="15" fillId="25" borderId="0" xfId="0" applyFont="1" applyFill="1" applyBorder="1"/>
    <xf numFmtId="0" fontId="14" fillId="25" borderId="0" xfId="0" applyFont="1" applyFill="1" applyBorder="1"/>
    <xf numFmtId="0" fontId="14" fillId="25" borderId="0" xfId="0" applyFont="1" applyFill="1"/>
    <xf numFmtId="0" fontId="14" fillId="25" borderId="0" xfId="0" applyFont="1" applyFill="1" applyBorder="1" applyAlignment="1">
      <alignment horizontal="left" vertical="center"/>
    </xf>
    <xf numFmtId="0" fontId="14" fillId="25" borderId="0" xfId="0" applyFont="1" applyFill="1" applyBorder="1" applyAlignment="1">
      <alignment horizontal="right" textRotation="90" wrapText="1"/>
    </xf>
    <xf numFmtId="0" fontId="35" fillId="25" borderId="0" xfId="0" applyFont="1" applyFill="1" applyBorder="1" applyAlignment="1">
      <alignment horizontal="right" textRotation="90" wrapText="1"/>
    </xf>
    <xf numFmtId="0" fontId="14" fillId="25" borderId="0" xfId="0" applyFont="1" applyFill="1" applyAlignment="1">
      <alignment horizontal="center" vertical="center"/>
    </xf>
    <xf numFmtId="4" fontId="15" fillId="25" borderId="11" xfId="0" applyNumberFormat="1" applyFont="1" applyFill="1" applyBorder="1" applyAlignment="1">
      <alignment horizontal="right"/>
    </xf>
    <xf numFmtId="4" fontId="36" fillId="25" borderId="11" xfId="0" applyNumberFormat="1" applyFont="1" applyFill="1" applyBorder="1" applyAlignment="1">
      <alignment horizontal="right"/>
    </xf>
    <xf numFmtId="4" fontId="15" fillId="25" borderId="12" xfId="0" applyNumberFormat="1" applyFont="1" applyFill="1" applyBorder="1" applyAlignment="1">
      <alignment horizontal="right"/>
    </xf>
    <xf numFmtId="4" fontId="36" fillId="25" borderId="12" xfId="0" applyNumberFormat="1" applyFont="1" applyFill="1" applyBorder="1" applyAlignment="1">
      <alignment horizontal="right"/>
    </xf>
    <xf numFmtId="0" fontId="15" fillId="25" borderId="11" xfId="0" applyFont="1" applyFill="1" applyBorder="1" applyAlignment="1">
      <alignment horizontal="right"/>
    </xf>
    <xf numFmtId="4" fontId="15" fillId="25" borderId="11" xfId="0" applyNumberFormat="1" applyFont="1" applyFill="1" applyBorder="1"/>
    <xf numFmtId="0" fontId="15" fillId="25" borderId="12" xfId="0" applyFont="1" applyFill="1" applyBorder="1" applyAlignment="1">
      <alignment horizontal="right"/>
    </xf>
    <xf numFmtId="4" fontId="15" fillId="25" borderId="12" xfId="0" applyNumberFormat="1" applyFont="1" applyFill="1" applyBorder="1"/>
    <xf numFmtId="0" fontId="15" fillId="25" borderId="11" xfId="0" applyFont="1" applyFill="1" applyBorder="1" applyAlignment="1">
      <alignment horizontal="left"/>
    </xf>
    <xf numFmtId="0" fontId="15" fillId="25" borderId="12" xfId="0" applyFont="1" applyFill="1" applyBorder="1" applyAlignment="1">
      <alignment horizontal="left"/>
    </xf>
    <xf numFmtId="0" fontId="43" fillId="25" borderId="0" xfId="0" applyFont="1" applyFill="1"/>
    <xf numFmtId="0" fontId="35" fillId="24" borderId="14" xfId="0" applyFont="1" applyFill="1" applyBorder="1" applyAlignment="1">
      <alignment horizontal="right" textRotation="90"/>
    </xf>
    <xf numFmtId="0" fontId="36" fillId="24" borderId="13" xfId="0" applyFont="1" applyFill="1" applyBorder="1" applyAlignment="1">
      <alignment horizontal="right"/>
    </xf>
    <xf numFmtId="0" fontId="36" fillId="24" borderId="15" xfId="0" applyFont="1" applyFill="1" applyBorder="1" applyAlignment="1">
      <alignment horizontal="right"/>
    </xf>
    <xf numFmtId="0" fontId="16" fillId="0" borderId="0" xfId="98" applyFont="1"/>
    <xf numFmtId="0" fontId="16" fillId="0" borderId="0" xfId="98" applyFont="1"/>
    <xf numFmtId="0" fontId="16" fillId="0" borderId="0" xfId="98" applyFont="1"/>
    <xf numFmtId="0" fontId="16" fillId="0" borderId="0" xfId="98" applyFont="1"/>
    <xf numFmtId="0" fontId="16" fillId="0" borderId="0" xfId="98" applyFont="1"/>
    <xf numFmtId="0" fontId="16" fillId="0" borderId="0" xfId="98" applyFont="1"/>
    <xf numFmtId="0" fontId="14" fillId="25" borderId="0" xfId="98" applyFont="1" applyFill="1" applyAlignment="1">
      <alignment wrapText="1"/>
    </xf>
    <xf numFmtId="0" fontId="16" fillId="25" borderId="0" xfId="98" applyFont="1" applyFill="1"/>
    <xf numFmtId="0" fontId="15" fillId="25" borderId="0" xfId="98" applyFont="1" applyFill="1"/>
    <xf numFmtId="0" fontId="46" fillId="25" borderId="0" xfId="108" applyFont="1" applyFill="1" applyBorder="1" applyAlignment="1">
      <alignment horizontal="left"/>
    </xf>
    <xf numFmtId="0" fontId="45" fillId="25" borderId="0" xfId="108" applyFont="1" applyFill="1" applyBorder="1" applyAlignment="1"/>
    <xf numFmtId="0" fontId="49" fillId="25" borderId="0" xfId="109" applyFont="1" applyFill="1"/>
    <xf numFmtId="0" fontId="46" fillId="25" borderId="0" xfId="108" applyFont="1" applyFill="1" applyBorder="1" applyAlignment="1"/>
    <xf numFmtId="0" fontId="44" fillId="25" borderId="0" xfId="98" applyFont="1" applyFill="1"/>
    <xf numFmtId="0" fontId="48" fillId="25" borderId="0" xfId="109" applyFill="1"/>
    <xf numFmtId="0" fontId="16" fillId="25" borderId="0" xfId="98" applyFont="1" applyFill="1" applyAlignment="1">
      <alignment horizontal="center"/>
    </xf>
    <xf numFmtId="0" fontId="51" fillId="25" borderId="0" xfId="98" applyFont="1" applyFill="1" applyAlignment="1">
      <alignment wrapText="1"/>
    </xf>
    <xf numFmtId="0" fontId="51" fillId="25" borderId="0" xfId="98" applyFont="1" applyFill="1" applyAlignment="1">
      <alignment horizontal="center" wrapText="1"/>
    </xf>
    <xf numFmtId="0" fontId="38" fillId="25" borderId="11" xfId="98" applyFont="1" applyFill="1" applyBorder="1" applyAlignment="1">
      <alignment wrapText="1"/>
    </xf>
    <xf numFmtId="0" fontId="38" fillId="25" borderId="12" xfId="98" applyFont="1" applyFill="1" applyBorder="1" applyAlignment="1">
      <alignment wrapText="1"/>
    </xf>
    <xf numFmtId="0" fontId="16" fillId="28" borderId="0" xfId="98" applyFont="1" applyFill="1" applyBorder="1"/>
    <xf numFmtId="0" fontId="16" fillId="28" borderId="24" xfId="98" applyFont="1" applyFill="1" applyBorder="1"/>
    <xf numFmtId="0" fontId="16" fillId="25" borderId="10" xfId="98" applyFont="1" applyFill="1" applyBorder="1"/>
    <xf numFmtId="0" fontId="52" fillId="25" borderId="0" xfId="98" applyFont="1" applyFill="1"/>
    <xf numFmtId="0" fontId="16" fillId="25" borderId="0" xfId="98" applyFont="1" applyFill="1" applyAlignment="1">
      <alignment wrapText="1"/>
    </xf>
    <xf numFmtId="0" fontId="53" fillId="0" borderId="0" xfId="108" applyFont="1" applyAlignment="1">
      <alignment horizontal="left"/>
    </xf>
    <xf numFmtId="0" fontId="54" fillId="25" borderId="0" xfId="98" applyFont="1" applyFill="1"/>
    <xf numFmtId="0" fontId="38" fillId="25" borderId="0" xfId="98" applyFont="1" applyFill="1"/>
    <xf numFmtId="0" fontId="55" fillId="25" borderId="0" xfId="98" applyFont="1" applyFill="1"/>
    <xf numFmtId="0" fontId="43" fillId="25" borderId="0" xfId="98" applyFont="1" applyFill="1"/>
    <xf numFmtId="0" fontId="39" fillId="0" borderId="10" xfId="47" applyFont="1" applyBorder="1" applyAlignment="1">
      <alignment horizontal="left"/>
    </xf>
    <xf numFmtId="0" fontId="44" fillId="0" borderId="0" xfId="98" applyFont="1" applyAlignment="1">
      <alignment horizontal="left"/>
    </xf>
    <xf numFmtId="0" fontId="41" fillId="25" borderId="0" xfId="0" applyFont="1" applyFill="1" applyAlignment="1">
      <alignment horizontal="right"/>
    </xf>
    <xf numFmtId="0" fontId="41" fillId="25" borderId="0" xfId="0" applyFont="1" applyFill="1" applyBorder="1" applyAlignment="1">
      <alignment horizontal="right"/>
    </xf>
    <xf numFmtId="0" fontId="41" fillId="25" borderId="0" xfId="0" applyFont="1" applyFill="1" applyAlignment="1">
      <alignment horizontal="left"/>
    </xf>
    <xf numFmtId="0" fontId="16" fillId="26" borderId="15" xfId="98" applyFont="1" applyFill="1" applyBorder="1" applyAlignment="1">
      <alignment horizontal="center"/>
    </xf>
    <xf numFmtId="0" fontId="16" fillId="26" borderId="12" xfId="98" applyFont="1" applyFill="1" applyBorder="1" applyAlignment="1">
      <alignment horizontal="center"/>
    </xf>
    <xf numFmtId="0" fontId="16" fillId="26" borderId="23" xfId="98" applyFont="1" applyFill="1" applyBorder="1" applyAlignment="1">
      <alignment horizontal="center"/>
    </xf>
    <xf numFmtId="0" fontId="16" fillId="26" borderId="13" xfId="98" applyFont="1" applyFill="1" applyBorder="1" applyAlignment="1">
      <alignment horizontal="center"/>
    </xf>
    <xf numFmtId="0" fontId="16" fillId="26" borderId="11" xfId="98" applyFont="1" applyFill="1" applyBorder="1" applyAlignment="1">
      <alignment horizontal="center"/>
    </xf>
    <xf numFmtId="0" fontId="16" fillId="26" borderId="22" xfId="98" applyFont="1" applyFill="1" applyBorder="1" applyAlignment="1">
      <alignment horizontal="center"/>
    </xf>
    <xf numFmtId="0" fontId="51" fillId="24" borderId="19" xfId="98" applyFont="1" applyFill="1" applyBorder="1" applyAlignment="1">
      <alignment horizontal="center" wrapText="1"/>
    </xf>
    <xf numFmtId="0" fontId="51" fillId="24" borderId="20" xfId="98" applyFont="1" applyFill="1" applyBorder="1" applyAlignment="1">
      <alignment horizontal="center" wrapText="1"/>
    </xf>
    <xf numFmtId="0" fontId="51" fillId="24" borderId="21" xfId="98" applyFont="1" applyFill="1" applyBorder="1" applyAlignment="1">
      <alignment horizontal="center" wrapText="1"/>
    </xf>
    <xf numFmtId="0" fontId="44" fillId="27" borderId="16" xfId="98" applyFont="1" applyFill="1" applyBorder="1" applyAlignment="1">
      <alignment horizontal="left"/>
    </xf>
    <xf numFmtId="0" fontId="44" fillId="27" borderId="17" xfId="98" applyFont="1" applyFill="1" applyBorder="1" applyAlignment="1">
      <alignment horizontal="left"/>
    </xf>
    <xf numFmtId="0" fontId="44" fillId="27" borderId="18" xfId="98" applyFont="1" applyFill="1" applyBorder="1" applyAlignment="1">
      <alignment horizontal="left"/>
    </xf>
    <xf numFmtId="0" fontId="50" fillId="25" borderId="16" xfId="98" applyFont="1" applyFill="1" applyBorder="1" applyAlignment="1">
      <alignment horizontal="left" vertical="top" wrapText="1"/>
    </xf>
    <xf numFmtId="0" fontId="43" fillId="25" borderId="17" xfId="98" applyFont="1" applyFill="1" applyBorder="1" applyAlignment="1">
      <alignment horizontal="left" vertical="top" wrapText="1"/>
    </xf>
    <xf numFmtId="0" fontId="43" fillId="25" borderId="18" xfId="98" applyFont="1" applyFill="1" applyBorder="1" applyAlignment="1">
      <alignment horizontal="left" vertical="top" wrapText="1"/>
    </xf>
    <xf numFmtId="0" fontId="43" fillId="25" borderId="16" xfId="98" applyFont="1" applyFill="1" applyBorder="1" applyAlignment="1">
      <alignment horizontal="left" vertical="top" wrapText="1"/>
    </xf>
    <xf numFmtId="0" fontId="14" fillId="25" borderId="0" xfId="98" applyFont="1" applyFill="1" applyAlignment="1">
      <alignment horizontal="left" wrapText="1"/>
    </xf>
    <xf numFmtId="0" fontId="14" fillId="25" borderId="0" xfId="98" applyFont="1" applyFill="1" applyAlignment="1">
      <alignment horizontal="left"/>
    </xf>
    <xf numFmtId="0" fontId="16" fillId="26" borderId="0" xfId="108" applyFont="1" applyFill="1" applyBorder="1" applyAlignment="1">
      <alignment horizontal="center"/>
    </xf>
    <xf numFmtId="164" fontId="45" fillId="0" borderId="0" xfId="108" applyNumberFormat="1" applyFont="1" applyFill="1" applyBorder="1" applyAlignment="1">
      <alignment horizontal="center"/>
    </xf>
  </cellXfs>
  <cellStyles count="11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9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12" xfId="10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rmal 8" xfId="105"/>
    <cellStyle name="Normal 9" xfId="108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Percent 4" xfId="107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171450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4" sqref="A4:C7"/>
    </sheetView>
  </sheetViews>
  <sheetFormatPr defaultRowHeight="12.75" x14ac:dyDescent="0.2"/>
  <cols>
    <col min="1" max="3" width="9.42578125" customWidth="1"/>
    <col min="4" max="7" width="8.85546875" customWidth="1"/>
    <col min="8" max="9" width="8.85546875" style="7" customWidth="1"/>
    <col min="10" max="10" width="9.42578125" customWidth="1"/>
  </cols>
  <sheetData>
    <row r="1" spans="1:13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3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s="6" customFormat="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</row>
    <row r="4" spans="1:13" x14ac:dyDescent="0.2">
      <c r="A4" s="74" t="s">
        <v>27</v>
      </c>
      <c r="B4" s="74"/>
      <c r="C4" s="74"/>
      <c r="D4" s="43">
        <v>0</v>
      </c>
      <c r="E4" s="43">
        <v>12</v>
      </c>
      <c r="F4" s="43">
        <v>16</v>
      </c>
      <c r="G4" s="43">
        <v>6</v>
      </c>
      <c r="H4" s="43">
        <v>8</v>
      </c>
      <c r="I4" s="43">
        <v>6</v>
      </c>
      <c r="J4" s="15">
        <f>SUM(D4:I4)</f>
        <v>48</v>
      </c>
    </row>
    <row r="5" spans="1:13" x14ac:dyDescent="0.2">
      <c r="A5" s="74" t="s">
        <v>28</v>
      </c>
      <c r="B5" s="74"/>
      <c r="C5" s="74"/>
      <c r="D5" s="43">
        <v>0</v>
      </c>
      <c r="E5" s="43">
        <v>12</v>
      </c>
      <c r="F5" s="43">
        <v>16</v>
      </c>
      <c r="G5" s="43">
        <v>6</v>
      </c>
      <c r="H5" s="43">
        <v>8</v>
      </c>
      <c r="I5" s="43">
        <v>6</v>
      </c>
      <c r="J5" s="15">
        <f t="shared" ref="J5:J6" si="0">SUM(D5:I5)</f>
        <v>48</v>
      </c>
      <c r="M5" s="5"/>
    </row>
    <row r="6" spans="1:13" x14ac:dyDescent="0.2">
      <c r="A6" s="74" t="s">
        <v>29</v>
      </c>
      <c r="B6" s="74"/>
      <c r="C6" s="74"/>
      <c r="D6" s="43">
        <v>0</v>
      </c>
      <c r="E6" s="43">
        <v>12</v>
      </c>
      <c r="F6" s="43">
        <v>16</v>
      </c>
      <c r="G6" s="43">
        <v>8</v>
      </c>
      <c r="H6" s="43">
        <v>8</v>
      </c>
      <c r="I6" s="43">
        <v>6</v>
      </c>
      <c r="J6" s="15">
        <f t="shared" si="0"/>
        <v>50</v>
      </c>
      <c r="M6" s="5"/>
    </row>
    <row r="7" spans="1:13" x14ac:dyDescent="0.2">
      <c r="A7" s="74" t="s">
        <v>30</v>
      </c>
      <c r="B7" s="74"/>
      <c r="C7" s="74"/>
      <c r="D7" s="43">
        <v>0</v>
      </c>
      <c r="E7" s="43">
        <v>16</v>
      </c>
      <c r="F7" s="43">
        <v>18</v>
      </c>
      <c r="G7" s="43">
        <v>6</v>
      </c>
      <c r="H7" s="43">
        <v>8</v>
      </c>
      <c r="I7" s="43">
        <v>6</v>
      </c>
      <c r="J7" s="15">
        <f t="shared" ref="J7" si="1">SUM(D7:I7)</f>
        <v>54</v>
      </c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"/>
  <sheetViews>
    <sheetView tabSelected="1" zoomScale="80" zoomScaleNormal="80" workbookViewId="0">
      <selection activeCell="A29" sqref="A29:A36"/>
    </sheetView>
  </sheetViews>
  <sheetFormatPr defaultRowHeight="12.75" x14ac:dyDescent="0.2"/>
  <cols>
    <col min="1" max="1" width="20.7109375" style="50" customWidth="1"/>
    <col min="2" max="19" width="9.5703125" style="50" customWidth="1"/>
    <col min="20" max="16384" width="9.140625" style="50"/>
  </cols>
  <sheetData>
    <row r="1" spans="1:10" ht="15.75" customHeight="1" x14ac:dyDescent="0.25">
      <c r="A1" s="94" t="s">
        <v>32</v>
      </c>
      <c r="B1" s="94"/>
      <c r="C1" s="94"/>
      <c r="D1" s="94"/>
      <c r="E1" s="94"/>
      <c r="F1" s="94"/>
      <c r="G1" s="94"/>
      <c r="H1" s="94"/>
      <c r="I1" s="94"/>
      <c r="J1" s="49"/>
    </row>
    <row r="2" spans="1:10" ht="15.75" x14ac:dyDescent="0.25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51"/>
    </row>
    <row r="3" spans="1:10" x14ac:dyDescent="0.2">
      <c r="A3" s="52" t="s">
        <v>34</v>
      </c>
      <c r="B3" s="96"/>
      <c r="C3" s="96"/>
      <c r="D3" s="96"/>
    </row>
    <row r="4" spans="1:10" ht="15" customHeight="1" x14ac:dyDescent="0.2">
      <c r="A4" s="52" t="s">
        <v>35</v>
      </c>
      <c r="B4" s="97">
        <v>44060</v>
      </c>
      <c r="C4" s="97"/>
      <c r="D4" s="97"/>
      <c r="E4" s="53"/>
    </row>
    <row r="5" spans="1:10" ht="18" customHeight="1" x14ac:dyDescent="0.25">
      <c r="A5" s="54" t="s">
        <v>36</v>
      </c>
      <c r="D5" s="55"/>
      <c r="E5" s="53"/>
    </row>
    <row r="6" spans="1:10" ht="27.75" customHeight="1" x14ac:dyDescent="0.25">
      <c r="A6" s="54"/>
      <c r="B6" s="56"/>
      <c r="D6" s="55"/>
      <c r="E6" s="53"/>
    </row>
    <row r="7" spans="1:10" ht="15" customHeight="1" x14ac:dyDescent="0.2"/>
    <row r="8" spans="1:10" ht="15" customHeight="1" x14ac:dyDescent="0.2"/>
    <row r="9" spans="1:10" ht="15" customHeight="1" x14ac:dyDescent="0.25">
      <c r="B9" s="57"/>
    </row>
    <row r="10" spans="1:10" ht="15" customHeight="1" x14ac:dyDescent="0.25">
      <c r="B10" s="57"/>
    </row>
    <row r="11" spans="1:10" ht="15" customHeight="1" x14ac:dyDescent="0.25">
      <c r="B11" s="57"/>
    </row>
    <row r="12" spans="1:10" ht="15" customHeight="1" x14ac:dyDescent="0.25">
      <c r="B12" s="57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9" s="58" customFormat="1" ht="13.5" thickBot="1" x14ac:dyDescent="0.25">
      <c r="B17" s="87" t="s">
        <v>37</v>
      </c>
      <c r="C17" s="88"/>
      <c r="D17" s="89"/>
      <c r="E17" s="87" t="s">
        <v>38</v>
      </c>
      <c r="F17" s="88"/>
      <c r="G17" s="89"/>
      <c r="H17" s="87" t="s">
        <v>39</v>
      </c>
      <c r="I17" s="88"/>
      <c r="J17" s="89"/>
      <c r="K17" s="87" t="s">
        <v>40</v>
      </c>
      <c r="L17" s="88"/>
      <c r="M17" s="89"/>
      <c r="N17" s="87" t="s">
        <v>41</v>
      </c>
      <c r="O17" s="88"/>
      <c r="P17" s="89"/>
      <c r="Q17" s="87" t="s">
        <v>42</v>
      </c>
      <c r="R17" s="88"/>
      <c r="S17" s="89"/>
    </row>
    <row r="18" spans="1:19" s="58" customFormat="1" ht="112.5" customHeight="1" x14ac:dyDescent="0.2">
      <c r="B18" s="90" t="s">
        <v>51</v>
      </c>
      <c r="C18" s="91"/>
      <c r="D18" s="92"/>
      <c r="E18" s="93" t="s">
        <v>43</v>
      </c>
      <c r="F18" s="91"/>
      <c r="G18" s="92"/>
      <c r="H18" s="93" t="s">
        <v>44</v>
      </c>
      <c r="I18" s="91"/>
      <c r="J18" s="92"/>
      <c r="K18" s="93" t="s">
        <v>45</v>
      </c>
      <c r="L18" s="91"/>
      <c r="M18" s="92"/>
      <c r="N18" s="93" t="s">
        <v>46</v>
      </c>
      <c r="O18" s="91"/>
      <c r="P18" s="92"/>
      <c r="Q18" s="93" t="s">
        <v>47</v>
      </c>
      <c r="R18" s="91"/>
      <c r="S18" s="92"/>
    </row>
    <row r="19" spans="1:19" s="60" customFormat="1" ht="11.25" customHeight="1" x14ac:dyDescent="0.2">
      <c r="A19" s="59"/>
      <c r="B19" s="84" t="s">
        <v>48</v>
      </c>
      <c r="C19" s="85"/>
      <c r="D19" s="86"/>
      <c r="E19" s="84" t="s">
        <v>48</v>
      </c>
      <c r="F19" s="85"/>
      <c r="G19" s="86"/>
      <c r="H19" s="84" t="s">
        <v>48</v>
      </c>
      <c r="I19" s="85"/>
      <c r="J19" s="86"/>
      <c r="K19" s="84" t="s">
        <v>48</v>
      </c>
      <c r="L19" s="85"/>
      <c r="M19" s="86"/>
      <c r="N19" s="84" t="s">
        <v>48</v>
      </c>
      <c r="O19" s="85"/>
      <c r="P19" s="86"/>
      <c r="Q19" s="84" t="s">
        <v>48</v>
      </c>
      <c r="R19" s="85"/>
      <c r="S19" s="86"/>
    </row>
    <row r="20" spans="1:19" s="60" customFormat="1" x14ac:dyDescent="0.2">
      <c r="A20" s="61" t="s">
        <v>27</v>
      </c>
      <c r="B20" s="81"/>
      <c r="C20" s="82"/>
      <c r="D20" s="83"/>
      <c r="E20" s="81"/>
      <c r="F20" s="82"/>
      <c r="G20" s="83"/>
      <c r="H20" s="81"/>
      <c r="I20" s="82"/>
      <c r="J20" s="83"/>
      <c r="K20" s="81"/>
      <c r="L20" s="82"/>
      <c r="M20" s="83"/>
      <c r="N20" s="81"/>
      <c r="O20" s="82"/>
      <c r="P20" s="83"/>
      <c r="Q20" s="81"/>
      <c r="R20" s="82"/>
      <c r="S20" s="83"/>
    </row>
    <row r="21" spans="1:19" s="60" customFormat="1" x14ac:dyDescent="0.2">
      <c r="A21" s="62" t="s">
        <v>28</v>
      </c>
      <c r="B21" s="78"/>
      <c r="C21" s="79"/>
      <c r="D21" s="80"/>
      <c r="E21" s="78"/>
      <c r="F21" s="79"/>
      <c r="G21" s="80"/>
      <c r="H21" s="78"/>
      <c r="I21" s="79"/>
      <c r="J21" s="80"/>
      <c r="K21" s="78"/>
      <c r="L21" s="79"/>
      <c r="M21" s="80"/>
      <c r="N21" s="78"/>
      <c r="O21" s="79"/>
      <c r="P21" s="80"/>
      <c r="Q21" s="78"/>
      <c r="R21" s="79"/>
      <c r="S21" s="80"/>
    </row>
    <row r="22" spans="1:19" s="60" customFormat="1" x14ac:dyDescent="0.2">
      <c r="A22" s="62" t="s">
        <v>29</v>
      </c>
      <c r="B22" s="78"/>
      <c r="C22" s="79"/>
      <c r="D22" s="80"/>
      <c r="E22" s="78"/>
      <c r="F22" s="79"/>
      <c r="G22" s="80"/>
      <c r="H22" s="78"/>
      <c r="I22" s="79"/>
      <c r="J22" s="80"/>
      <c r="K22" s="78"/>
      <c r="L22" s="79"/>
      <c r="M22" s="80"/>
      <c r="N22" s="78"/>
      <c r="O22" s="79"/>
      <c r="P22" s="80"/>
      <c r="Q22" s="78"/>
      <c r="R22" s="79"/>
      <c r="S22" s="80"/>
    </row>
    <row r="23" spans="1:19" s="60" customFormat="1" x14ac:dyDescent="0.2">
      <c r="A23" s="62" t="s">
        <v>30</v>
      </c>
      <c r="B23" s="78"/>
      <c r="C23" s="79"/>
      <c r="D23" s="80"/>
      <c r="E23" s="78"/>
      <c r="F23" s="79"/>
      <c r="G23" s="80"/>
      <c r="H23" s="78"/>
      <c r="I23" s="79"/>
      <c r="J23" s="80"/>
      <c r="K23" s="78"/>
      <c r="L23" s="79"/>
      <c r="M23" s="80"/>
      <c r="N23" s="78"/>
      <c r="O23" s="79"/>
      <c r="P23" s="80"/>
      <c r="Q23" s="78"/>
      <c r="R23" s="79"/>
      <c r="S23" s="80"/>
    </row>
    <row r="24" spans="1:19" s="64" customFormat="1" ht="7.5" customHeight="1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65" customFormat="1" ht="6.75" customHeight="1" x14ac:dyDescent="0.2"/>
    <row r="27" spans="1:19" x14ac:dyDescent="0.2">
      <c r="A27" s="66"/>
      <c r="G27" s="67"/>
      <c r="H27" s="67"/>
    </row>
    <row r="28" spans="1:19" x14ac:dyDescent="0.2">
      <c r="A28" s="68" t="s">
        <v>49</v>
      </c>
      <c r="G28" s="67"/>
      <c r="H28" s="67"/>
      <c r="I28" s="67"/>
      <c r="J28" s="67"/>
    </row>
    <row r="29" spans="1:19" x14ac:dyDescent="0.2">
      <c r="A29" s="69"/>
      <c r="B29" s="70"/>
      <c r="F29" s="67"/>
      <c r="G29" s="67"/>
      <c r="H29" s="67"/>
      <c r="I29" s="67"/>
    </row>
    <row r="30" spans="1:19" x14ac:dyDescent="0.2">
      <c r="A30" s="69"/>
      <c r="B30" s="70"/>
      <c r="F30" s="67"/>
      <c r="G30" s="67"/>
      <c r="H30" s="67"/>
      <c r="I30" s="67"/>
    </row>
    <row r="31" spans="1:19" x14ac:dyDescent="0.2">
      <c r="A31" s="69"/>
      <c r="B31" s="70"/>
      <c r="F31" s="67"/>
      <c r="G31" s="67"/>
      <c r="H31" s="67"/>
      <c r="I31" s="67"/>
    </row>
    <row r="32" spans="1:19" x14ac:dyDescent="0.2">
      <c r="A32" s="69"/>
      <c r="B32" s="70"/>
      <c r="F32" s="67"/>
      <c r="G32" s="67"/>
      <c r="H32" s="67"/>
      <c r="I32" s="67"/>
    </row>
    <row r="33" spans="1:13" x14ac:dyDescent="0.2">
      <c r="A33" s="69"/>
      <c r="B33" s="70"/>
      <c r="F33" s="67"/>
      <c r="G33" s="67"/>
      <c r="H33" s="67"/>
      <c r="I33" s="67"/>
    </row>
    <row r="34" spans="1:13" x14ac:dyDescent="0.2">
      <c r="A34" s="69"/>
      <c r="B34" s="70"/>
      <c r="F34" s="67"/>
      <c r="G34" s="67"/>
      <c r="H34" s="67"/>
      <c r="I34" s="67"/>
    </row>
    <row r="35" spans="1:13" x14ac:dyDescent="0.2">
      <c r="A35" s="69"/>
      <c r="B35" s="70"/>
      <c r="F35" s="67"/>
      <c r="G35" s="67"/>
      <c r="H35" s="67"/>
      <c r="I35" s="67"/>
    </row>
    <row r="36" spans="1:13" x14ac:dyDescent="0.2">
      <c r="A36" s="71"/>
      <c r="H36" s="67"/>
      <c r="I36" s="67"/>
      <c r="J36" s="67"/>
      <c r="K36" s="67"/>
    </row>
    <row r="37" spans="1:13" x14ac:dyDescent="0.2">
      <c r="I37" s="67"/>
      <c r="J37" s="67"/>
      <c r="K37" s="67"/>
      <c r="L37" s="67"/>
      <c r="M37" s="67"/>
    </row>
    <row r="38" spans="1:13" x14ac:dyDescent="0.2">
      <c r="L38" s="67"/>
      <c r="M38" s="67"/>
    </row>
    <row r="39" spans="1:13" x14ac:dyDescent="0.2">
      <c r="L39" s="67"/>
      <c r="M39" s="67"/>
    </row>
    <row r="40" spans="1:13" x14ac:dyDescent="0.2">
      <c r="L40" s="67"/>
      <c r="M40" s="67"/>
    </row>
    <row r="41" spans="1:13" x14ac:dyDescent="0.2">
      <c r="L41" s="67"/>
      <c r="M41" s="67"/>
    </row>
    <row r="54" spans="1:1" x14ac:dyDescent="0.2">
      <c r="A54" s="72" t="s">
        <v>50</v>
      </c>
    </row>
  </sheetData>
  <mergeCells count="46">
    <mergeCell ref="A1:I1"/>
    <mergeCell ref="A2:I2"/>
    <mergeCell ref="B3:D3"/>
    <mergeCell ref="B4:D4"/>
    <mergeCell ref="B17:D17"/>
    <mergeCell ref="E17:G17"/>
    <mergeCell ref="H17:J17"/>
    <mergeCell ref="Q19:S19"/>
    <mergeCell ref="K17:M17"/>
    <mergeCell ref="N17:P17"/>
    <mergeCell ref="Q17:S17"/>
    <mergeCell ref="B18:D18"/>
    <mergeCell ref="E18:G18"/>
    <mergeCell ref="H18:J18"/>
    <mergeCell ref="K18:M18"/>
    <mergeCell ref="N18:P18"/>
    <mergeCell ref="Q18:S18"/>
    <mergeCell ref="B19:D19"/>
    <mergeCell ref="E19:G19"/>
    <mergeCell ref="H19:J19"/>
    <mergeCell ref="K19:M19"/>
    <mergeCell ref="N19:P19"/>
    <mergeCell ref="Q21:S21"/>
    <mergeCell ref="B20:D20"/>
    <mergeCell ref="E20:G20"/>
    <mergeCell ref="H20:J20"/>
    <mergeCell ref="K20:M20"/>
    <mergeCell ref="N20:P20"/>
    <mergeCell ref="Q20:S20"/>
    <mergeCell ref="B21:D21"/>
    <mergeCell ref="E21:G21"/>
    <mergeCell ref="H21:J21"/>
    <mergeCell ref="K21:M21"/>
    <mergeCell ref="N21:P21"/>
    <mergeCell ref="Q23:S23"/>
    <mergeCell ref="B22:D22"/>
    <mergeCell ref="E22:G22"/>
    <mergeCell ref="H22:J22"/>
    <mergeCell ref="K22:M22"/>
    <mergeCell ref="N22:P22"/>
    <mergeCell ref="Q22:S22"/>
    <mergeCell ref="B23:D23"/>
    <mergeCell ref="E23:G23"/>
    <mergeCell ref="H23:J23"/>
    <mergeCell ref="K23:M23"/>
    <mergeCell ref="N23:P23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2" workbookViewId="0">
      <selection activeCell="A4" sqref="A4:C7"/>
    </sheetView>
  </sheetViews>
  <sheetFormatPr defaultRowHeight="12.75" x14ac:dyDescent="0.2"/>
  <sheetData>
    <row r="1" spans="1:10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</row>
    <row r="4" spans="1:10" x14ac:dyDescent="0.2">
      <c r="A4" s="74" t="s">
        <v>27</v>
      </c>
      <c r="B4" s="74"/>
      <c r="C4" s="74"/>
      <c r="D4" s="44">
        <v>0</v>
      </c>
      <c r="E4" s="44">
        <v>20</v>
      </c>
      <c r="F4" s="44">
        <v>20</v>
      </c>
      <c r="G4" s="44">
        <v>10</v>
      </c>
      <c r="H4" s="44">
        <v>10</v>
      </c>
      <c r="I4" s="44">
        <v>10</v>
      </c>
      <c r="J4" s="15">
        <f>SUM(D4:I4)</f>
        <v>70</v>
      </c>
    </row>
    <row r="5" spans="1:10" x14ac:dyDescent="0.2">
      <c r="A5" s="74" t="s">
        <v>28</v>
      </c>
      <c r="B5" s="74"/>
      <c r="C5" s="74"/>
      <c r="D5" s="44">
        <v>0</v>
      </c>
      <c r="E5" s="44">
        <v>20</v>
      </c>
      <c r="F5" s="44">
        <v>20</v>
      </c>
      <c r="G5" s="44">
        <v>10</v>
      </c>
      <c r="H5" s="44">
        <v>10</v>
      </c>
      <c r="I5" s="44">
        <v>10</v>
      </c>
      <c r="J5" s="15">
        <f t="shared" ref="J5:J7" si="0">SUM(D5:I5)</f>
        <v>70</v>
      </c>
    </row>
    <row r="6" spans="1:10" x14ac:dyDescent="0.2">
      <c r="A6" s="74" t="s">
        <v>29</v>
      </c>
      <c r="B6" s="74"/>
      <c r="C6" s="74"/>
      <c r="D6" s="44">
        <v>0</v>
      </c>
      <c r="E6" s="44">
        <v>16</v>
      </c>
      <c r="F6" s="44">
        <v>20</v>
      </c>
      <c r="G6" s="44">
        <v>10</v>
      </c>
      <c r="H6" s="44">
        <v>8</v>
      </c>
      <c r="I6" s="44">
        <v>8</v>
      </c>
      <c r="J6" s="15">
        <f t="shared" si="0"/>
        <v>62</v>
      </c>
    </row>
    <row r="7" spans="1:10" x14ac:dyDescent="0.2">
      <c r="A7" s="74" t="s">
        <v>30</v>
      </c>
      <c r="B7" s="74"/>
      <c r="C7" s="74"/>
      <c r="D7" s="44">
        <v>0</v>
      </c>
      <c r="E7" s="44">
        <v>16</v>
      </c>
      <c r="F7" s="44">
        <v>16</v>
      </c>
      <c r="G7" s="44">
        <v>8</v>
      </c>
      <c r="H7" s="44">
        <v>8</v>
      </c>
      <c r="I7" s="44">
        <v>8</v>
      </c>
      <c r="J7" s="15">
        <f t="shared" si="0"/>
        <v>56</v>
      </c>
    </row>
    <row r="8" spans="1:10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x14ac:dyDescent="0.2">
      <c r="A9" s="7"/>
      <c r="B9" s="7"/>
      <c r="C9" s="7"/>
      <c r="D9" s="7"/>
      <c r="E9" s="7"/>
      <c r="F9" s="7"/>
      <c r="G9" s="7"/>
      <c r="H9" s="7"/>
      <c r="I9" s="7"/>
      <c r="J9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4" sqref="A4:C7"/>
    </sheetView>
  </sheetViews>
  <sheetFormatPr defaultRowHeight="12.75" x14ac:dyDescent="0.2"/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  <c r="K3" s="6"/>
    </row>
    <row r="4" spans="1:11" x14ac:dyDescent="0.2">
      <c r="A4" s="74" t="s">
        <v>27</v>
      </c>
      <c r="B4" s="74"/>
      <c r="C4" s="74"/>
      <c r="D4" s="45">
        <v>0</v>
      </c>
      <c r="E4" s="45">
        <v>16</v>
      </c>
      <c r="F4" s="45">
        <v>16</v>
      </c>
      <c r="G4" s="45">
        <v>8</v>
      </c>
      <c r="H4" s="45">
        <v>8</v>
      </c>
      <c r="I4" s="45">
        <v>8</v>
      </c>
      <c r="J4" s="15">
        <f>SUM(D4:I4)</f>
        <v>56</v>
      </c>
      <c r="K4" s="7"/>
    </row>
    <row r="5" spans="1:11" x14ac:dyDescent="0.2">
      <c r="A5" s="74" t="s">
        <v>28</v>
      </c>
      <c r="B5" s="74"/>
      <c r="C5" s="74"/>
      <c r="D5" s="45">
        <v>0</v>
      </c>
      <c r="E5" s="45">
        <v>16</v>
      </c>
      <c r="F5" s="45">
        <v>16</v>
      </c>
      <c r="G5" s="45">
        <v>9</v>
      </c>
      <c r="H5" s="45">
        <v>9</v>
      </c>
      <c r="I5" s="45">
        <v>8</v>
      </c>
      <c r="J5" s="15">
        <f t="shared" ref="J5:J7" si="0">SUM(D5:I5)</f>
        <v>58</v>
      </c>
      <c r="K5" s="7"/>
    </row>
    <row r="6" spans="1:11" x14ac:dyDescent="0.2">
      <c r="A6" s="74" t="s">
        <v>29</v>
      </c>
      <c r="B6" s="74"/>
      <c r="C6" s="74"/>
      <c r="D6" s="45">
        <v>0</v>
      </c>
      <c r="E6" s="45">
        <v>16</v>
      </c>
      <c r="F6" s="45">
        <v>16</v>
      </c>
      <c r="G6" s="45">
        <v>7</v>
      </c>
      <c r="H6" s="45">
        <v>6.5</v>
      </c>
      <c r="I6" s="45">
        <v>8</v>
      </c>
      <c r="J6" s="15">
        <f t="shared" si="0"/>
        <v>53.5</v>
      </c>
      <c r="K6" s="7"/>
    </row>
    <row r="7" spans="1:11" x14ac:dyDescent="0.2">
      <c r="A7" s="74" t="s">
        <v>30</v>
      </c>
      <c r="B7" s="74"/>
      <c r="C7" s="74"/>
      <c r="D7" s="45">
        <v>0</v>
      </c>
      <c r="E7" s="45">
        <v>16</v>
      </c>
      <c r="F7" s="45">
        <v>16</v>
      </c>
      <c r="G7" s="45">
        <v>6</v>
      </c>
      <c r="H7" s="45">
        <v>8</v>
      </c>
      <c r="I7" s="45">
        <v>8</v>
      </c>
      <c r="J7" s="15">
        <f t="shared" si="0"/>
        <v>54</v>
      </c>
      <c r="K7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4" sqref="A4:C7"/>
    </sheetView>
  </sheetViews>
  <sheetFormatPr defaultRowHeight="12.75" x14ac:dyDescent="0.2"/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  <c r="K3" s="6"/>
    </row>
    <row r="4" spans="1:11" x14ac:dyDescent="0.2">
      <c r="A4" s="74" t="s">
        <v>27</v>
      </c>
      <c r="B4" s="74"/>
      <c r="C4" s="74"/>
      <c r="D4" s="9">
        <v>0</v>
      </c>
      <c r="E4" s="10">
        <v>13.6</v>
      </c>
      <c r="F4" s="10">
        <v>14</v>
      </c>
      <c r="G4" s="11">
        <v>7</v>
      </c>
      <c r="H4" s="11">
        <v>7</v>
      </c>
      <c r="I4" s="11">
        <v>7</v>
      </c>
      <c r="J4" s="15">
        <f>SUM(D4:I4)</f>
        <v>48.6</v>
      </c>
      <c r="K4" s="7"/>
    </row>
    <row r="5" spans="1:11" x14ac:dyDescent="0.2">
      <c r="A5" s="74" t="s">
        <v>28</v>
      </c>
      <c r="B5" s="74"/>
      <c r="C5" s="74"/>
      <c r="D5" s="9">
        <v>0</v>
      </c>
      <c r="E5" s="10">
        <v>14</v>
      </c>
      <c r="F5" s="10">
        <v>14</v>
      </c>
      <c r="G5" s="11">
        <v>7.2</v>
      </c>
      <c r="H5" s="11">
        <v>7</v>
      </c>
      <c r="I5" s="11">
        <v>6.8</v>
      </c>
      <c r="J5" s="15">
        <f t="shared" ref="J5:J7" si="0">SUM(D5:I5)</f>
        <v>49</v>
      </c>
      <c r="K5" s="7"/>
    </row>
    <row r="6" spans="1:11" x14ac:dyDescent="0.2">
      <c r="A6" s="74" t="s">
        <v>29</v>
      </c>
      <c r="B6" s="74"/>
      <c r="C6" s="74"/>
      <c r="D6" s="9">
        <v>0</v>
      </c>
      <c r="E6" s="10">
        <v>14</v>
      </c>
      <c r="F6" s="10">
        <v>14</v>
      </c>
      <c r="G6" s="11">
        <v>6.8</v>
      </c>
      <c r="H6" s="11">
        <v>6.8</v>
      </c>
      <c r="I6" s="11">
        <v>6.8</v>
      </c>
      <c r="J6" s="15">
        <f t="shared" si="0"/>
        <v>48.399999999999991</v>
      </c>
      <c r="K6" s="7"/>
    </row>
    <row r="7" spans="1:11" x14ac:dyDescent="0.2">
      <c r="A7" s="74" t="s">
        <v>30</v>
      </c>
      <c r="B7" s="74"/>
      <c r="C7" s="74"/>
      <c r="D7" s="9">
        <v>0</v>
      </c>
      <c r="E7" s="10">
        <v>12</v>
      </c>
      <c r="F7" s="10">
        <v>14</v>
      </c>
      <c r="G7" s="11">
        <v>6.6</v>
      </c>
      <c r="H7" s="11">
        <v>6.6</v>
      </c>
      <c r="I7" s="11">
        <v>6.6</v>
      </c>
      <c r="J7" s="15">
        <f t="shared" si="0"/>
        <v>45.800000000000004</v>
      </c>
      <c r="K7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4" sqref="A4:C7"/>
    </sheetView>
  </sheetViews>
  <sheetFormatPr defaultRowHeight="12.75" x14ac:dyDescent="0.2"/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  <c r="K3" s="6"/>
    </row>
    <row r="4" spans="1:11" x14ac:dyDescent="0.2">
      <c r="A4" s="74" t="s">
        <v>27</v>
      </c>
      <c r="B4" s="74"/>
      <c r="C4" s="74"/>
      <c r="D4" s="9">
        <v>0</v>
      </c>
      <c r="E4" s="10">
        <v>16</v>
      </c>
      <c r="F4" s="10">
        <v>16</v>
      </c>
      <c r="G4" s="11">
        <v>10</v>
      </c>
      <c r="H4" s="11">
        <v>6</v>
      </c>
      <c r="I4" s="11">
        <v>6</v>
      </c>
      <c r="J4" s="15">
        <f>SUM(D4:I4)</f>
        <v>54</v>
      </c>
      <c r="K4" s="7"/>
    </row>
    <row r="5" spans="1:11" x14ac:dyDescent="0.2">
      <c r="A5" s="74" t="s">
        <v>28</v>
      </c>
      <c r="B5" s="74"/>
      <c r="C5" s="74"/>
      <c r="D5" s="9">
        <v>0</v>
      </c>
      <c r="E5" s="10">
        <v>16</v>
      </c>
      <c r="F5" s="10">
        <v>16</v>
      </c>
      <c r="G5" s="11">
        <v>10</v>
      </c>
      <c r="H5" s="11">
        <v>8</v>
      </c>
      <c r="I5" s="11">
        <v>6</v>
      </c>
      <c r="J5" s="15">
        <f t="shared" ref="J5:J7" si="0">SUM(D5:I5)</f>
        <v>56</v>
      </c>
      <c r="K5" s="7"/>
    </row>
    <row r="6" spans="1:11" x14ac:dyDescent="0.2">
      <c r="A6" s="74" t="s">
        <v>29</v>
      </c>
      <c r="B6" s="74"/>
      <c r="C6" s="74"/>
      <c r="D6" s="9">
        <v>0</v>
      </c>
      <c r="E6" s="10">
        <v>16</v>
      </c>
      <c r="F6" s="10">
        <v>20</v>
      </c>
      <c r="G6" s="11">
        <v>6</v>
      </c>
      <c r="H6" s="11">
        <v>8</v>
      </c>
      <c r="I6" s="11">
        <v>8</v>
      </c>
      <c r="J6" s="15">
        <f t="shared" si="0"/>
        <v>58</v>
      </c>
      <c r="K6" s="7"/>
    </row>
    <row r="7" spans="1:11" x14ac:dyDescent="0.2">
      <c r="A7" s="74" t="s">
        <v>30</v>
      </c>
      <c r="B7" s="74"/>
      <c r="C7" s="74"/>
      <c r="D7" s="9">
        <v>0</v>
      </c>
      <c r="E7" s="10">
        <v>20</v>
      </c>
      <c r="F7" s="10">
        <v>20</v>
      </c>
      <c r="G7" s="11">
        <v>6</v>
      </c>
      <c r="H7" s="11">
        <v>10</v>
      </c>
      <c r="I7" s="11">
        <v>10</v>
      </c>
      <c r="J7" s="15">
        <f t="shared" si="0"/>
        <v>66</v>
      </c>
      <c r="K7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4" sqref="J4"/>
    </sheetView>
  </sheetViews>
  <sheetFormatPr defaultRowHeight="12.75" x14ac:dyDescent="0.2"/>
  <sheetData>
    <row r="1" spans="1:10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</row>
    <row r="4" spans="1:10" x14ac:dyDescent="0.2">
      <c r="A4" s="74" t="s">
        <v>27</v>
      </c>
      <c r="B4" s="74"/>
      <c r="C4" s="74"/>
      <c r="D4" s="47">
        <v>0</v>
      </c>
      <c r="E4" s="47">
        <v>20</v>
      </c>
      <c r="F4" s="47">
        <v>20</v>
      </c>
      <c r="G4" s="47">
        <v>10</v>
      </c>
      <c r="H4" s="47">
        <v>10</v>
      </c>
      <c r="I4" s="47">
        <v>10</v>
      </c>
      <c r="J4" s="15">
        <f>SUM(D4:I4)</f>
        <v>70</v>
      </c>
    </row>
    <row r="5" spans="1:10" x14ac:dyDescent="0.2">
      <c r="A5" s="74" t="s">
        <v>28</v>
      </c>
      <c r="B5" s="74"/>
      <c r="C5" s="74"/>
      <c r="D5" s="47">
        <v>0</v>
      </c>
      <c r="E5" s="47">
        <v>16</v>
      </c>
      <c r="F5" s="47">
        <v>20</v>
      </c>
      <c r="G5" s="47">
        <v>6</v>
      </c>
      <c r="H5" s="47">
        <v>10</v>
      </c>
      <c r="I5" s="47">
        <v>10</v>
      </c>
      <c r="J5" s="15">
        <f t="shared" ref="J5:J7" si="0">SUM(D5:I5)</f>
        <v>62</v>
      </c>
    </row>
    <row r="6" spans="1:10" x14ac:dyDescent="0.2">
      <c r="A6" s="74" t="s">
        <v>29</v>
      </c>
      <c r="B6" s="74"/>
      <c r="C6" s="74"/>
      <c r="D6" s="47">
        <v>0</v>
      </c>
      <c r="E6" s="47">
        <v>16</v>
      </c>
      <c r="F6" s="47">
        <v>20</v>
      </c>
      <c r="G6" s="47">
        <v>10</v>
      </c>
      <c r="H6" s="47">
        <v>6</v>
      </c>
      <c r="I6" s="47">
        <v>10</v>
      </c>
      <c r="J6" s="15">
        <f t="shared" si="0"/>
        <v>62</v>
      </c>
    </row>
    <row r="7" spans="1:10" x14ac:dyDescent="0.2">
      <c r="A7" s="74" t="s">
        <v>30</v>
      </c>
      <c r="B7" s="74"/>
      <c r="C7" s="74"/>
      <c r="D7" s="47">
        <v>0</v>
      </c>
      <c r="E7" s="47">
        <v>18</v>
      </c>
      <c r="F7" s="47">
        <v>20</v>
      </c>
      <c r="G7" s="47">
        <v>10</v>
      </c>
      <c r="H7" s="47">
        <v>8</v>
      </c>
      <c r="I7" s="47">
        <v>10</v>
      </c>
      <c r="J7" s="15">
        <f t="shared" si="0"/>
        <v>66</v>
      </c>
    </row>
    <row r="8" spans="1:10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L23" sqref="L23"/>
    </sheetView>
  </sheetViews>
  <sheetFormatPr defaultRowHeight="12.75" x14ac:dyDescent="0.2"/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  <c r="K3" s="6"/>
    </row>
    <row r="4" spans="1:11" x14ac:dyDescent="0.2">
      <c r="A4" s="74" t="s">
        <v>27</v>
      </c>
      <c r="B4" s="74"/>
      <c r="C4" s="74"/>
      <c r="D4" s="46">
        <v>0</v>
      </c>
      <c r="E4" s="46">
        <v>17.2</v>
      </c>
      <c r="F4" s="46">
        <v>17.600000000000001</v>
      </c>
      <c r="G4" s="46">
        <v>9.1999999999999993</v>
      </c>
      <c r="H4" s="46">
        <v>8.4</v>
      </c>
      <c r="I4" s="46">
        <v>8</v>
      </c>
      <c r="J4" s="15">
        <f>SUM(D4:I4)</f>
        <v>60.4</v>
      </c>
      <c r="K4" s="7"/>
    </row>
    <row r="5" spans="1:11" x14ac:dyDescent="0.2">
      <c r="A5" s="74" t="s">
        <v>28</v>
      </c>
      <c r="B5" s="74"/>
      <c r="C5" s="74"/>
      <c r="D5" s="46">
        <v>0</v>
      </c>
      <c r="E5" s="46">
        <v>17.2</v>
      </c>
      <c r="F5" s="46">
        <v>17.600000000000001</v>
      </c>
      <c r="G5" s="46">
        <v>9</v>
      </c>
      <c r="H5" s="46">
        <v>8.8000000000000007</v>
      </c>
      <c r="I5" s="46">
        <v>8</v>
      </c>
      <c r="J5" s="15">
        <f t="shared" ref="J5:J7" si="0">SUM(D5:I5)</f>
        <v>60.599999999999994</v>
      </c>
      <c r="K5" s="7"/>
    </row>
    <row r="6" spans="1:11" x14ac:dyDescent="0.2">
      <c r="A6" s="74" t="s">
        <v>29</v>
      </c>
      <c r="B6" s="74"/>
      <c r="C6" s="74"/>
      <c r="D6" s="46">
        <v>0</v>
      </c>
      <c r="E6" s="46">
        <v>16</v>
      </c>
      <c r="F6" s="46">
        <v>16.8</v>
      </c>
      <c r="G6" s="46">
        <v>8</v>
      </c>
      <c r="H6" s="46">
        <v>8.1999999999999993</v>
      </c>
      <c r="I6" s="46">
        <v>8</v>
      </c>
      <c r="J6" s="15">
        <f t="shared" si="0"/>
        <v>57</v>
      </c>
      <c r="K6" s="7"/>
    </row>
    <row r="7" spans="1:11" x14ac:dyDescent="0.2">
      <c r="A7" s="74" t="s">
        <v>30</v>
      </c>
      <c r="B7" s="74"/>
      <c r="C7" s="74"/>
      <c r="D7" s="46">
        <v>0</v>
      </c>
      <c r="E7" s="46">
        <v>16</v>
      </c>
      <c r="F7" s="46">
        <v>16.8</v>
      </c>
      <c r="G7" s="46">
        <v>7</v>
      </c>
      <c r="H7" s="46">
        <v>8</v>
      </c>
      <c r="I7" s="46">
        <v>8</v>
      </c>
      <c r="J7" s="15">
        <f t="shared" si="0"/>
        <v>55.8</v>
      </c>
      <c r="K7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workbookViewId="0">
      <selection activeCell="L25" sqref="L25"/>
    </sheetView>
  </sheetViews>
  <sheetFormatPr defaultRowHeight="12.75" x14ac:dyDescent="0.2"/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73"/>
      <c r="B3" s="73"/>
      <c r="C3" s="73"/>
      <c r="D3" s="12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  <c r="K3" s="6"/>
    </row>
    <row r="4" spans="1:11" x14ac:dyDescent="0.2">
      <c r="A4" s="74" t="s">
        <v>27</v>
      </c>
      <c r="B4" s="74"/>
      <c r="C4" s="74"/>
      <c r="D4" s="48">
        <v>15</v>
      </c>
      <c r="E4" s="10">
        <v>12</v>
      </c>
      <c r="F4" s="10">
        <v>14</v>
      </c>
      <c r="G4" s="11">
        <v>5</v>
      </c>
      <c r="H4" s="11">
        <v>6</v>
      </c>
      <c r="I4" s="11">
        <v>6</v>
      </c>
      <c r="J4" s="15">
        <f>SUM(E4:I4)</f>
        <v>43</v>
      </c>
      <c r="K4" s="7"/>
    </row>
    <row r="5" spans="1:11" x14ac:dyDescent="0.2">
      <c r="A5" s="74" t="s">
        <v>28</v>
      </c>
      <c r="B5" s="74"/>
      <c r="C5" s="74"/>
      <c r="D5" s="48">
        <v>22.200000000000003</v>
      </c>
      <c r="E5" s="10">
        <v>20</v>
      </c>
      <c r="F5" s="10">
        <v>18</v>
      </c>
      <c r="G5" s="11">
        <v>9</v>
      </c>
      <c r="H5" s="11">
        <v>9</v>
      </c>
      <c r="I5" s="11">
        <v>8</v>
      </c>
      <c r="J5" s="15">
        <f t="shared" ref="J5:J7" si="0">SUM(E5:I5)</f>
        <v>64</v>
      </c>
      <c r="K5" s="7"/>
    </row>
    <row r="6" spans="1:11" x14ac:dyDescent="0.2">
      <c r="A6" s="74" t="s">
        <v>29</v>
      </c>
      <c r="B6" s="74"/>
      <c r="C6" s="74"/>
      <c r="D6" s="48">
        <v>24</v>
      </c>
      <c r="E6" s="10">
        <v>16</v>
      </c>
      <c r="F6" s="10">
        <v>16</v>
      </c>
      <c r="G6" s="11">
        <v>7</v>
      </c>
      <c r="H6" s="11">
        <v>9</v>
      </c>
      <c r="I6" s="11">
        <v>8</v>
      </c>
      <c r="J6" s="15">
        <f t="shared" si="0"/>
        <v>56</v>
      </c>
      <c r="K6" s="7"/>
    </row>
    <row r="7" spans="1:11" x14ac:dyDescent="0.2">
      <c r="A7" s="74" t="s">
        <v>30</v>
      </c>
      <c r="B7" s="74"/>
      <c r="C7" s="74"/>
      <c r="D7" s="48">
        <v>18</v>
      </c>
      <c r="E7" s="10">
        <v>12</v>
      </c>
      <c r="F7" s="10">
        <v>14</v>
      </c>
      <c r="G7" s="11">
        <v>6</v>
      </c>
      <c r="H7" s="11">
        <v>5</v>
      </c>
      <c r="I7" s="11">
        <v>6</v>
      </c>
      <c r="J7" s="15">
        <f t="shared" si="0"/>
        <v>43</v>
      </c>
      <c r="K7" s="7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R8" sqref="R8"/>
    </sheetView>
  </sheetViews>
  <sheetFormatPr defaultRowHeight="15" x14ac:dyDescent="0.2"/>
  <cols>
    <col min="1" max="1" width="33" style="20" customWidth="1"/>
    <col min="2" max="10" width="7.7109375" style="20" customWidth="1"/>
    <col min="11" max="12" width="7.5703125" style="20" customWidth="1"/>
    <col min="13" max="15" width="7.7109375" style="20" customWidth="1"/>
    <col min="16" max="16384" width="9.140625" style="20"/>
  </cols>
  <sheetData>
    <row r="1" spans="1:18" ht="15.75" x14ac:dyDescent="0.25">
      <c r="A1" s="17" t="s">
        <v>16</v>
      </c>
      <c r="B1" s="18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</row>
    <row r="2" spans="1:18" ht="6" customHeight="1" x14ac:dyDescent="0.25">
      <c r="A2" s="17"/>
      <c r="B2" s="18"/>
      <c r="C2" s="17"/>
      <c r="D2" s="17"/>
      <c r="E2" s="17"/>
      <c r="F2" s="17"/>
      <c r="G2" s="17"/>
      <c r="H2" s="17"/>
      <c r="I2" s="17"/>
      <c r="J2" s="17"/>
      <c r="K2" s="17"/>
      <c r="L2" s="19"/>
      <c r="M2" s="19"/>
    </row>
    <row r="3" spans="1:18" ht="15.75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19"/>
      <c r="M3" s="19"/>
    </row>
    <row r="4" spans="1:18" x14ac:dyDescent="0.2">
      <c r="A4" s="18"/>
      <c r="B4" s="18"/>
      <c r="C4" s="18"/>
      <c r="D4" s="18"/>
      <c r="E4" s="18"/>
      <c r="F4" s="18"/>
      <c r="G4" s="18"/>
      <c r="H4" s="18"/>
      <c r="I4" s="18"/>
      <c r="J4" s="21"/>
      <c r="K4" s="21"/>
      <c r="L4" s="22"/>
      <c r="M4" s="22"/>
    </row>
    <row r="5" spans="1:18" ht="15.75" x14ac:dyDescent="0.25">
      <c r="J5" s="75" t="s">
        <v>22</v>
      </c>
      <c r="K5" s="75"/>
      <c r="L5" s="23"/>
      <c r="M5" s="24"/>
      <c r="N5" s="76" t="s">
        <v>23</v>
      </c>
      <c r="O5" s="76"/>
      <c r="P5" s="24"/>
      <c r="Q5" s="75" t="s">
        <v>24</v>
      </c>
      <c r="R5" s="75"/>
    </row>
    <row r="6" spans="1:18" s="28" customFormat="1" ht="135" customHeight="1" x14ac:dyDescent="0.2">
      <c r="A6" s="25"/>
      <c r="B6" s="26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7" t="s">
        <v>31</v>
      </c>
      <c r="J6" s="26" t="s">
        <v>17</v>
      </c>
      <c r="K6" s="40" t="s">
        <v>18</v>
      </c>
      <c r="M6" s="27" t="str">
        <f>I6</f>
        <v>Evaluator 8</v>
      </c>
      <c r="N6" s="26" t="s">
        <v>20</v>
      </c>
      <c r="O6" s="40" t="s">
        <v>19</v>
      </c>
      <c r="Q6" s="26" t="s">
        <v>1</v>
      </c>
      <c r="R6" s="40" t="s">
        <v>21</v>
      </c>
    </row>
    <row r="7" spans="1:18" ht="16.5" customHeight="1" x14ac:dyDescent="0.2">
      <c r="A7" s="37" t="str">
        <f>'Evaluator 8'!A4:D4</f>
        <v>Alliant</v>
      </c>
      <c r="B7" s="29">
        <f>'Evaluator 1'!J4</f>
        <v>48</v>
      </c>
      <c r="C7" s="29">
        <f>'Evaluator 2'!J4</f>
        <v>70</v>
      </c>
      <c r="D7" s="29">
        <f>'Evaluator 3'!J4</f>
        <v>56</v>
      </c>
      <c r="E7" s="29">
        <f>'Evaluator 4'!J4</f>
        <v>48.6</v>
      </c>
      <c r="F7" s="29">
        <f>'Evaluator 5'!J4</f>
        <v>54</v>
      </c>
      <c r="G7" s="29">
        <f>'Evaluator 6'!J4</f>
        <v>70</v>
      </c>
      <c r="H7" s="29">
        <f>'Evaluator 7'!J4</f>
        <v>60.4</v>
      </c>
      <c r="I7" s="30">
        <f>'Evaluator 8'!J4</f>
        <v>43</v>
      </c>
      <c r="J7" s="29">
        <f>AVERAGE(B7:I7)</f>
        <v>56.25</v>
      </c>
      <c r="K7" s="41">
        <f>RANK(J7,$J$7:$J$10,0)</f>
        <v>2</v>
      </c>
      <c r="M7" s="33">
        <f>'Evaluator 8'!D4</f>
        <v>15</v>
      </c>
      <c r="N7" s="29">
        <f>AVERAGE(M7)</f>
        <v>15</v>
      </c>
      <c r="O7" s="41">
        <f>RANK(N7,$N$7:$N$10,0)</f>
        <v>4</v>
      </c>
      <c r="Q7" s="34">
        <f>J7+N7</f>
        <v>71.25</v>
      </c>
      <c r="R7" s="41">
        <f>RANK(Q7,$Q$7:$Q$10,0)</f>
        <v>4</v>
      </c>
    </row>
    <row r="8" spans="1:18" ht="16.5" customHeight="1" x14ac:dyDescent="0.2">
      <c r="A8" s="38" t="str">
        <f>'Evaluator 8'!A5:D5</f>
        <v>Gallagher</v>
      </c>
      <c r="B8" s="31">
        <f>'Evaluator 1'!J5</f>
        <v>48</v>
      </c>
      <c r="C8" s="31">
        <f>'Evaluator 2'!J5</f>
        <v>70</v>
      </c>
      <c r="D8" s="31">
        <f>'Evaluator 3'!J5</f>
        <v>58</v>
      </c>
      <c r="E8" s="31">
        <f>'Evaluator 4'!J5</f>
        <v>49</v>
      </c>
      <c r="F8" s="31">
        <f>'Evaluator 5'!J5</f>
        <v>56</v>
      </c>
      <c r="G8" s="31">
        <f>'Evaluator 6'!J5</f>
        <v>62</v>
      </c>
      <c r="H8" s="31">
        <f>'Evaluator 7'!J5</f>
        <v>60.599999999999994</v>
      </c>
      <c r="I8" s="32">
        <f>'Evaluator 8'!J5</f>
        <v>64</v>
      </c>
      <c r="J8" s="31">
        <f>AVERAGE(B8:I8)</f>
        <v>58.45</v>
      </c>
      <c r="K8" s="42">
        <f>RANK(J8,$J$7:$J$10,0)</f>
        <v>1</v>
      </c>
      <c r="M8" s="35">
        <f>'Evaluator 8'!D5</f>
        <v>22.200000000000003</v>
      </c>
      <c r="N8" s="31">
        <f t="shared" ref="N8:N10" si="0">AVERAGE(M8)</f>
        <v>22.200000000000003</v>
      </c>
      <c r="O8" s="42">
        <f>RANK(N8,$N$7:$N$10,0)</f>
        <v>2</v>
      </c>
      <c r="Q8" s="36">
        <f t="shared" ref="Q8:Q10" si="1">J8+N8</f>
        <v>80.650000000000006</v>
      </c>
      <c r="R8" s="41">
        <f>RANK(Q8,$Q$7:$Q$10,0)</f>
        <v>1</v>
      </c>
    </row>
    <row r="9" spans="1:18" ht="16.5" customHeight="1" x14ac:dyDescent="0.2">
      <c r="A9" s="38" t="str">
        <f>'Evaluator 8'!A6:D6</f>
        <v>McGriff</v>
      </c>
      <c r="B9" s="31">
        <f>'Evaluator 1'!J6</f>
        <v>50</v>
      </c>
      <c r="C9" s="31">
        <f>'Evaluator 2'!J6</f>
        <v>62</v>
      </c>
      <c r="D9" s="31">
        <f>'Evaluator 3'!J6</f>
        <v>53.5</v>
      </c>
      <c r="E9" s="31">
        <f>'Evaluator 4'!J6</f>
        <v>48.399999999999991</v>
      </c>
      <c r="F9" s="31">
        <f>'Evaluator 5'!J6</f>
        <v>58</v>
      </c>
      <c r="G9" s="31">
        <f>'Evaluator 6'!J6</f>
        <v>62</v>
      </c>
      <c r="H9" s="31">
        <f>'Evaluator 7'!J6</f>
        <v>57</v>
      </c>
      <c r="I9" s="32">
        <f>'Evaluator 8'!J6</f>
        <v>56</v>
      </c>
      <c r="J9" s="31">
        <f>AVERAGE(B9:I9)</f>
        <v>55.862499999999997</v>
      </c>
      <c r="K9" s="42">
        <f>RANK(J9,$J$7:$J$10,0)</f>
        <v>3</v>
      </c>
      <c r="M9" s="35">
        <f>'Evaluator 8'!D6</f>
        <v>24</v>
      </c>
      <c r="N9" s="31">
        <f t="shared" si="0"/>
        <v>24</v>
      </c>
      <c r="O9" s="42">
        <f>RANK(N9,$N$7:$N$10,0)</f>
        <v>1</v>
      </c>
      <c r="Q9" s="36">
        <f t="shared" si="1"/>
        <v>79.862499999999997</v>
      </c>
      <c r="R9" s="41">
        <f>RANK(Q9,$Q$7:$Q$10,0)</f>
        <v>2</v>
      </c>
    </row>
    <row r="10" spans="1:18" x14ac:dyDescent="0.2">
      <c r="A10" s="38" t="str">
        <f>'Evaluator 8'!A7:D7</f>
        <v>Willis Towers Watson</v>
      </c>
      <c r="B10" s="31">
        <f>'Evaluator 1'!J7</f>
        <v>54</v>
      </c>
      <c r="C10" s="31">
        <f>'Evaluator 2'!J7</f>
        <v>56</v>
      </c>
      <c r="D10" s="31">
        <f>'Evaluator 3'!J7</f>
        <v>54</v>
      </c>
      <c r="E10" s="31">
        <f>'Evaluator 4'!J7</f>
        <v>45.800000000000004</v>
      </c>
      <c r="F10" s="31">
        <f>'Evaluator 5'!J7</f>
        <v>66</v>
      </c>
      <c r="G10" s="31">
        <f>'Evaluator 6'!J7</f>
        <v>66</v>
      </c>
      <c r="H10" s="31">
        <f>'Evaluator 7'!J7</f>
        <v>55.8</v>
      </c>
      <c r="I10" s="32">
        <f>'Evaluator 8'!J7</f>
        <v>43</v>
      </c>
      <c r="J10" s="31">
        <f>AVERAGE(B10:I10)</f>
        <v>55.075000000000003</v>
      </c>
      <c r="K10" s="42">
        <f>RANK(J10,$J$7:$J$10,0)</f>
        <v>4</v>
      </c>
      <c r="M10" s="35">
        <f>'Evaluator 8'!D7</f>
        <v>18</v>
      </c>
      <c r="N10" s="31">
        <f t="shared" si="0"/>
        <v>18</v>
      </c>
      <c r="O10" s="42">
        <f>RANK(N10,$N$7:$N$10,0)</f>
        <v>3</v>
      </c>
      <c r="Q10" s="36">
        <f t="shared" si="1"/>
        <v>73.075000000000003</v>
      </c>
      <c r="R10" s="41">
        <f>RANK(Q10,$Q$7:$Q$10,0)</f>
        <v>3</v>
      </c>
    </row>
    <row r="29" spans="1:1" x14ac:dyDescent="0.2">
      <c r="A29" s="39" t="s">
        <v>25</v>
      </c>
    </row>
    <row r="30" spans="1:1" x14ac:dyDescent="0.2">
      <c r="A30" s="39"/>
    </row>
  </sheetData>
  <mergeCells count="4">
    <mergeCell ref="Q5:R5"/>
    <mergeCell ref="J5:K5"/>
    <mergeCell ref="N5:O5"/>
    <mergeCell ref="A3:K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Hoang, Andrew L</cp:lastModifiedBy>
  <cp:lastPrinted>2013-06-21T21:40:12Z</cp:lastPrinted>
  <dcterms:created xsi:type="dcterms:W3CDTF">2013-06-21T21:38:22Z</dcterms:created>
  <dcterms:modified xsi:type="dcterms:W3CDTF">2020-09-22T22:53:09Z</dcterms:modified>
</cp:coreProperties>
</file>